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0863F1A7-4FEE-46C8-88D2-417EDF73C4D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<sst xmlns="http://schemas.openxmlformats.org/spreadsheetml/2006/main" count="3372" uniqueCount="2108">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</sst>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37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7" width="11.5703125" style="64"/>
    <col min="998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6</v>
      </c>
      <c r="H2" s="27">
        <v>3</v>
      </c>
      <c r="I2" s="28">
        <v>1</v>
      </c>
      <c r="J2" s="27">
        <f t="shared" ref="J2:J65" si="1">L2+N2</f>
        <v>3</v>
      </c>
      <c r="K2" s="28">
        <f t="shared" ref="K2:K65" si="2">MAX(P2:S2, M2)</f>
        <v>11</v>
      </c>
      <c r="L2" s="49">
        <v>0</v>
      </c>
      <c r="M2" s="4">
        <v>0</v>
      </c>
      <c r="N2" s="49">
        <v>3</v>
      </c>
      <c r="O2" s="28">
        <f t="shared" ref="O2:O65" si="3">MAX(P2:S2)</f>
        <v>11</v>
      </c>
      <c r="P2" s="42">
        <v>1</v>
      </c>
      <c r="Q2" s="4">
        <v>4</v>
      </c>
      <c r="R2" s="4">
        <v>11</v>
      </c>
      <c r="S2" s="4"/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0</v>
      </c>
      <c r="H3" s="29">
        <v>0</v>
      </c>
      <c r="I3" s="30">
        <v>0</v>
      </c>
      <c r="J3" s="27">
        <f t="shared" si="1"/>
        <v>0</v>
      </c>
      <c r="K3" s="28">
        <f t="shared" si="2"/>
        <v>0</v>
      </c>
      <c r="L3" s="50">
        <v>0</v>
      </c>
      <c r="M3" s="2">
        <v>0</v>
      </c>
      <c r="N3" s="50">
        <v>0</v>
      </c>
      <c r="O3" s="28">
        <f t="shared" si="3"/>
        <v>0</v>
      </c>
      <c r="P3" s="43">
        <v>0</v>
      </c>
      <c r="Q3" s="2">
        <v>0</v>
      </c>
      <c r="R3" s="2">
        <v>0</v>
      </c>
      <c r="S3" s="2"/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/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/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/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2</v>
      </c>
      <c r="H7" s="29">
        <v>1</v>
      </c>
      <c r="I7" s="30">
        <v>2</v>
      </c>
      <c r="J7" s="27">
        <f t="shared" si="1"/>
        <v>1</v>
      </c>
      <c r="K7" s="28">
        <f t="shared" si="2"/>
        <v>1</v>
      </c>
      <c r="L7" s="50">
        <v>0</v>
      </c>
      <c r="M7" s="2">
        <v>0</v>
      </c>
      <c r="N7" s="50">
        <v>1</v>
      </c>
      <c r="O7" s="28">
        <f t="shared" si="3"/>
        <v>1</v>
      </c>
      <c r="P7" s="43">
        <v>1</v>
      </c>
      <c r="Q7" s="2">
        <v>0</v>
      </c>
      <c r="R7" s="2">
        <v>0</v>
      </c>
      <c r="S7" s="2"/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11</v>
      </c>
      <c r="H8" s="29">
        <v>5</v>
      </c>
      <c r="I8" s="30">
        <v>8</v>
      </c>
      <c r="J8" s="27">
        <f t="shared" si="1"/>
        <v>6</v>
      </c>
      <c r="K8" s="28">
        <f t="shared" si="2"/>
        <v>4</v>
      </c>
      <c r="L8" s="50">
        <v>4</v>
      </c>
      <c r="M8" s="2">
        <v>4</v>
      </c>
      <c r="N8" s="50">
        <v>2</v>
      </c>
      <c r="O8" s="28">
        <f t="shared" si="3"/>
        <v>2</v>
      </c>
      <c r="P8" s="43">
        <v>2</v>
      </c>
      <c r="Q8" s="2">
        <v>0</v>
      </c>
      <c r="R8" s="2">
        <v>0</v>
      </c>
      <c r="S8" s="2"/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/>
    </row>
    <row r="10" spans="1:19" customFormat="1" hidden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0</v>
      </c>
      <c r="H10" s="29">
        <v>0</v>
      </c>
      <c r="I10" s="30">
        <v>0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/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/>
    </row>
    <row r="12" spans="1:19" customFormat="1" hidden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0</v>
      </c>
      <c r="H12" s="29">
        <v>0</v>
      </c>
      <c r="I12" s="30">
        <v>0</v>
      </c>
      <c r="J12" s="27">
        <f t="shared" si="1"/>
        <v>0</v>
      </c>
      <c r="K12" s="28">
        <f t="shared" si="2"/>
        <v>0</v>
      </c>
      <c r="L12" s="50">
        <v>0</v>
      </c>
      <c r="M12" s="2">
        <v>0</v>
      </c>
      <c r="N12" s="50">
        <v>0</v>
      </c>
      <c r="O12" s="28">
        <f t="shared" si="3"/>
        <v>0</v>
      </c>
      <c r="P12" s="43">
        <v>0</v>
      </c>
      <c r="Q12" s="2">
        <v>0</v>
      </c>
      <c r="R12" s="2">
        <v>0</v>
      </c>
      <c r="S12" s="2"/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/>
    </row>
    <row r="14" spans="1:19" customFormat="1" hidden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0</v>
      </c>
      <c r="H14" s="29">
        <v>0</v>
      </c>
      <c r="I14" s="30">
        <v>0</v>
      </c>
      <c r="J14" s="27">
        <f t="shared" si="1"/>
        <v>0</v>
      </c>
      <c r="K14" s="28">
        <f t="shared" si="2"/>
        <v>0</v>
      </c>
      <c r="L14" s="50">
        <v>0</v>
      </c>
      <c r="M14" s="2">
        <v>0</v>
      </c>
      <c r="N14" s="50">
        <v>0</v>
      </c>
      <c r="O14" s="28">
        <f t="shared" si="3"/>
        <v>0</v>
      </c>
      <c r="P14" s="43">
        <v>0</v>
      </c>
      <c r="Q14" s="2">
        <v>0</v>
      </c>
      <c r="R14" s="2">
        <v>0</v>
      </c>
      <c r="S14" s="2"/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/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/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/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9</v>
      </c>
      <c r="H18" s="29">
        <v>3</v>
      </c>
      <c r="I18" s="30">
        <v>4</v>
      </c>
      <c r="J18" s="27">
        <f t="shared" si="1"/>
        <v>6</v>
      </c>
      <c r="K18" s="28">
        <f t="shared" si="2"/>
        <v>6</v>
      </c>
      <c r="L18" s="50">
        <v>3</v>
      </c>
      <c r="M18" s="2">
        <v>6</v>
      </c>
      <c r="N18" s="50">
        <v>3</v>
      </c>
      <c r="O18" s="28">
        <f t="shared" si="3"/>
        <v>3</v>
      </c>
      <c r="P18" s="43">
        <v>3</v>
      </c>
      <c r="Q18" s="2">
        <v>1</v>
      </c>
      <c r="R18" s="2">
        <v>1</v>
      </c>
      <c r="S18" s="2"/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/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/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2</v>
      </c>
      <c r="H21" s="29">
        <v>1</v>
      </c>
      <c r="I21" s="30">
        <v>1</v>
      </c>
      <c r="J21" s="27">
        <f t="shared" si="1"/>
        <v>1</v>
      </c>
      <c r="K21" s="28">
        <f t="shared" si="2"/>
        <v>1</v>
      </c>
      <c r="L21" s="50">
        <v>0</v>
      </c>
      <c r="M21" s="2">
        <v>0</v>
      </c>
      <c r="N21" s="50">
        <v>1</v>
      </c>
      <c r="O21" s="28">
        <f t="shared" si="3"/>
        <v>1</v>
      </c>
      <c r="P21" s="43">
        <v>0</v>
      </c>
      <c r="Q21" s="2">
        <v>0</v>
      </c>
      <c r="R21" s="2">
        <v>1</v>
      </c>
      <c r="S21" s="2"/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5</v>
      </c>
      <c r="H22" s="29">
        <v>2</v>
      </c>
      <c r="I22" s="30">
        <v>2</v>
      </c>
      <c r="J22" s="27">
        <f t="shared" si="1"/>
        <v>3</v>
      </c>
      <c r="K22" s="28">
        <f t="shared" si="2"/>
        <v>2</v>
      </c>
      <c r="L22" s="50">
        <v>1</v>
      </c>
      <c r="M22" s="2">
        <v>1</v>
      </c>
      <c r="N22" s="50">
        <v>2</v>
      </c>
      <c r="O22" s="28">
        <f t="shared" si="3"/>
        <v>2</v>
      </c>
      <c r="P22" s="43">
        <v>1</v>
      </c>
      <c r="Q22" s="2">
        <v>2</v>
      </c>
      <c r="R22" s="2">
        <v>0</v>
      </c>
      <c r="S22" s="2"/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12</v>
      </c>
      <c r="H23" s="29">
        <v>5</v>
      </c>
      <c r="I23" s="30">
        <v>12</v>
      </c>
      <c r="J23" s="27">
        <f t="shared" si="1"/>
        <v>7</v>
      </c>
      <c r="K23" s="28">
        <f t="shared" si="2"/>
        <v>5</v>
      </c>
      <c r="L23" s="50">
        <v>4</v>
      </c>
      <c r="M23" s="2">
        <v>3</v>
      </c>
      <c r="N23" s="50">
        <v>3</v>
      </c>
      <c r="O23" s="28">
        <f t="shared" si="3"/>
        <v>5</v>
      </c>
      <c r="P23" s="43">
        <v>5</v>
      </c>
      <c r="Q23" s="2">
        <v>2</v>
      </c>
      <c r="R23" s="2">
        <v>5</v>
      </c>
      <c r="S23" s="2"/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7</v>
      </c>
      <c r="H24" s="29">
        <v>2</v>
      </c>
      <c r="I24" s="30">
        <v>6</v>
      </c>
      <c r="J24" s="27">
        <f t="shared" si="1"/>
        <v>5</v>
      </c>
      <c r="K24" s="28">
        <f t="shared" si="2"/>
        <v>5</v>
      </c>
      <c r="L24" s="50">
        <v>5</v>
      </c>
      <c r="M24" s="2">
        <v>5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/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3</v>
      </c>
      <c r="H25" s="29">
        <v>3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/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/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/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/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/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/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3</v>
      </c>
      <c r="H31" s="29">
        <v>2</v>
      </c>
      <c r="I31" s="30">
        <v>1</v>
      </c>
      <c r="J31" s="27">
        <f t="shared" si="1"/>
        <v>1</v>
      </c>
      <c r="K31" s="28">
        <f t="shared" si="2"/>
        <v>1</v>
      </c>
      <c r="L31" s="50">
        <v>0</v>
      </c>
      <c r="M31" s="2">
        <v>0</v>
      </c>
      <c r="N31" s="50">
        <v>1</v>
      </c>
      <c r="O31" s="28">
        <f t="shared" si="3"/>
        <v>1</v>
      </c>
      <c r="P31" s="43">
        <v>1</v>
      </c>
      <c r="Q31" s="2">
        <v>0</v>
      </c>
      <c r="R31" s="2">
        <v>0</v>
      </c>
      <c r="S31" s="2"/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1</v>
      </c>
      <c r="H32" s="29">
        <v>0</v>
      </c>
      <c r="I32" s="30">
        <v>0</v>
      </c>
      <c r="J32" s="27">
        <f t="shared" si="1"/>
        <v>1</v>
      </c>
      <c r="K32" s="28">
        <f t="shared" si="2"/>
        <v>1</v>
      </c>
      <c r="L32" s="50">
        <v>0</v>
      </c>
      <c r="M32" s="2">
        <v>0</v>
      </c>
      <c r="N32" s="50">
        <v>1</v>
      </c>
      <c r="O32" s="28">
        <f t="shared" si="3"/>
        <v>1</v>
      </c>
      <c r="P32" s="43">
        <v>0</v>
      </c>
      <c r="Q32" s="2">
        <v>0</v>
      </c>
      <c r="R32" s="2">
        <v>1</v>
      </c>
      <c r="S32" s="2"/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/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1</v>
      </c>
      <c r="H34" s="29">
        <v>0</v>
      </c>
      <c r="I34" s="30">
        <v>0</v>
      </c>
      <c r="J34" s="27">
        <f t="shared" si="1"/>
        <v>1</v>
      </c>
      <c r="K34" s="28">
        <f t="shared" si="2"/>
        <v>1</v>
      </c>
      <c r="L34" s="50">
        <v>1</v>
      </c>
      <c r="M34" s="2">
        <v>1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/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/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/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/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1</v>
      </c>
      <c r="H38" s="29">
        <v>0</v>
      </c>
      <c r="I38" s="30">
        <v>0</v>
      </c>
      <c r="J38" s="27">
        <f t="shared" si="1"/>
        <v>1</v>
      </c>
      <c r="K38" s="28">
        <f t="shared" si="2"/>
        <v>1</v>
      </c>
      <c r="L38" s="50">
        <v>1</v>
      </c>
      <c r="M38" s="2">
        <v>1</v>
      </c>
      <c r="N38" s="50">
        <v>0</v>
      </c>
      <c r="O38" s="28">
        <f t="shared" si="3"/>
        <v>0</v>
      </c>
      <c r="P38" s="43">
        <v>0</v>
      </c>
      <c r="Q38" s="2">
        <v>0</v>
      </c>
      <c r="R38" s="2">
        <v>0</v>
      </c>
      <c r="S38" s="2"/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5</v>
      </c>
      <c r="H39" s="29">
        <v>0</v>
      </c>
      <c r="I39" s="30">
        <v>0</v>
      </c>
      <c r="J39" s="27">
        <f t="shared" si="1"/>
        <v>5</v>
      </c>
      <c r="K39" s="28">
        <f t="shared" si="2"/>
        <v>3</v>
      </c>
      <c r="L39" s="50">
        <v>5</v>
      </c>
      <c r="M39" s="2">
        <v>3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/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15</v>
      </c>
      <c r="H40" s="29">
        <v>7</v>
      </c>
      <c r="I40" s="30">
        <v>3</v>
      </c>
      <c r="J40" s="27">
        <f t="shared" si="1"/>
        <v>8</v>
      </c>
      <c r="K40" s="28">
        <f t="shared" si="2"/>
        <v>8</v>
      </c>
      <c r="L40" s="50">
        <v>6</v>
      </c>
      <c r="M40" s="2">
        <v>8</v>
      </c>
      <c r="N40" s="50">
        <v>2</v>
      </c>
      <c r="O40" s="28">
        <f t="shared" si="3"/>
        <v>1</v>
      </c>
      <c r="P40" s="43">
        <v>1</v>
      </c>
      <c r="Q40" s="2">
        <v>0</v>
      </c>
      <c r="R40" s="2">
        <v>1</v>
      </c>
      <c r="S40" s="2"/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/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/>
    </row>
    <row r="43" spans="1:19" hidden="1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0</v>
      </c>
      <c r="H43" s="29">
        <v>0</v>
      </c>
      <c r="I43" s="30">
        <v>0</v>
      </c>
      <c r="J43" s="27">
        <f t="shared" si="1"/>
        <v>0</v>
      </c>
      <c r="K43" s="28">
        <f t="shared" si="2"/>
        <v>0</v>
      </c>
      <c r="L43" s="50">
        <v>0</v>
      </c>
      <c r="M43" s="2">
        <v>0</v>
      </c>
      <c r="N43" s="50">
        <v>0</v>
      </c>
      <c r="O43" s="28">
        <f t="shared" si="3"/>
        <v>0</v>
      </c>
      <c r="P43" s="43">
        <v>0</v>
      </c>
      <c r="Q43" s="2">
        <v>0</v>
      </c>
      <c r="R43" s="2">
        <v>0</v>
      </c>
      <c r="S43" s="2"/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23</v>
      </c>
      <c r="H44" s="29">
        <v>9</v>
      </c>
      <c r="I44" s="30">
        <v>10</v>
      </c>
      <c r="J44" s="27">
        <f t="shared" si="1"/>
        <v>14</v>
      </c>
      <c r="K44" s="28">
        <f t="shared" si="2"/>
        <v>10</v>
      </c>
      <c r="L44" s="50">
        <v>4</v>
      </c>
      <c r="M44" s="2">
        <v>10</v>
      </c>
      <c r="N44" s="50">
        <v>10</v>
      </c>
      <c r="O44" s="28">
        <f t="shared" si="3"/>
        <v>5</v>
      </c>
      <c r="P44" s="43">
        <v>5</v>
      </c>
      <c r="Q44" s="2">
        <v>2</v>
      </c>
      <c r="R44" s="2">
        <v>3</v>
      </c>
      <c r="S44" s="2"/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/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/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1</v>
      </c>
      <c r="H47" s="29">
        <v>0</v>
      </c>
      <c r="I47" s="30">
        <v>0</v>
      </c>
      <c r="J47" s="27">
        <f t="shared" si="1"/>
        <v>1</v>
      </c>
      <c r="K47" s="28">
        <f t="shared" si="2"/>
        <v>1</v>
      </c>
      <c r="L47" s="50">
        <v>1</v>
      </c>
      <c r="M47" s="2">
        <v>1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/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/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/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/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/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/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/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12</v>
      </c>
      <c r="H54" s="29">
        <v>7</v>
      </c>
      <c r="I54" s="30">
        <v>4</v>
      </c>
      <c r="J54" s="27">
        <f t="shared" si="1"/>
        <v>5</v>
      </c>
      <c r="K54" s="28">
        <f t="shared" si="2"/>
        <v>8</v>
      </c>
      <c r="L54" s="50">
        <v>3</v>
      </c>
      <c r="M54" s="2">
        <v>1</v>
      </c>
      <c r="N54" s="50">
        <v>2</v>
      </c>
      <c r="O54" s="28">
        <f t="shared" si="3"/>
        <v>8</v>
      </c>
      <c r="P54" s="43">
        <v>8</v>
      </c>
      <c r="Q54" s="2">
        <v>0</v>
      </c>
      <c r="R54" s="2">
        <v>0</v>
      </c>
      <c r="S54" s="2"/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1</v>
      </c>
      <c r="H55" s="29">
        <v>1</v>
      </c>
      <c r="I55" s="30">
        <v>1</v>
      </c>
      <c r="J55" s="27">
        <f t="shared" si="1"/>
        <v>0</v>
      </c>
      <c r="K55" s="28">
        <f t="shared" si="2"/>
        <v>0</v>
      </c>
      <c r="L55" s="50">
        <v>0</v>
      </c>
      <c r="M55" s="2">
        <v>0</v>
      </c>
      <c r="N55" s="50">
        <v>0</v>
      </c>
      <c r="O55" s="28">
        <f t="shared" si="3"/>
        <v>0</v>
      </c>
      <c r="P55" s="43">
        <v>0</v>
      </c>
      <c r="Q55" s="2">
        <v>0</v>
      </c>
      <c r="R55" s="2">
        <v>0</v>
      </c>
      <c r="S55" s="2"/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/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18</v>
      </c>
      <c r="H57" s="29">
        <v>7</v>
      </c>
      <c r="I57" s="30">
        <v>7</v>
      </c>
      <c r="J57" s="27">
        <f t="shared" si="1"/>
        <v>11</v>
      </c>
      <c r="K57" s="28">
        <f t="shared" si="2"/>
        <v>6</v>
      </c>
      <c r="L57" s="50">
        <v>4</v>
      </c>
      <c r="M57" s="2">
        <v>6</v>
      </c>
      <c r="N57" s="50">
        <v>7</v>
      </c>
      <c r="O57" s="28">
        <f t="shared" si="3"/>
        <v>2</v>
      </c>
      <c r="P57" s="43">
        <v>2</v>
      </c>
      <c r="Q57" s="2">
        <v>1</v>
      </c>
      <c r="R57" s="2">
        <v>1</v>
      </c>
      <c r="S57" s="2"/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11</v>
      </c>
      <c r="H58" s="29">
        <v>6</v>
      </c>
      <c r="I58" s="30">
        <v>10</v>
      </c>
      <c r="J58" s="27">
        <f t="shared" si="1"/>
        <v>5</v>
      </c>
      <c r="K58" s="28">
        <f t="shared" si="2"/>
        <v>5</v>
      </c>
      <c r="L58" s="50">
        <v>4</v>
      </c>
      <c r="M58" s="2">
        <v>5</v>
      </c>
      <c r="N58" s="50">
        <v>1</v>
      </c>
      <c r="O58" s="28">
        <f t="shared" si="3"/>
        <v>4</v>
      </c>
      <c r="P58" s="43">
        <v>4</v>
      </c>
      <c r="Q58" s="2">
        <v>0</v>
      </c>
      <c r="R58" s="2">
        <v>0</v>
      </c>
      <c r="S58" s="2"/>
    </row>
    <row r="59" spans="1:19" customFormat="1" hidden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/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17</v>
      </c>
      <c r="H60" s="29">
        <v>11</v>
      </c>
      <c r="I60" s="30">
        <v>23</v>
      </c>
      <c r="J60" s="27">
        <f t="shared" si="1"/>
        <v>6</v>
      </c>
      <c r="K60" s="28">
        <f t="shared" si="2"/>
        <v>10</v>
      </c>
      <c r="L60" s="50">
        <v>5</v>
      </c>
      <c r="M60" s="2">
        <v>10</v>
      </c>
      <c r="N60" s="50">
        <v>1</v>
      </c>
      <c r="O60" s="28">
        <f t="shared" si="3"/>
        <v>2</v>
      </c>
      <c r="P60" s="43">
        <v>2</v>
      </c>
      <c r="Q60" s="2">
        <v>0</v>
      </c>
      <c r="R60" s="2">
        <v>0</v>
      </c>
      <c r="S60" s="2"/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8</v>
      </c>
      <c r="H61" s="29">
        <v>5</v>
      </c>
      <c r="I61" s="30">
        <v>4</v>
      </c>
      <c r="J61" s="27">
        <f t="shared" si="1"/>
        <v>3</v>
      </c>
      <c r="K61" s="28">
        <f t="shared" si="2"/>
        <v>2</v>
      </c>
      <c r="L61" s="50">
        <v>0</v>
      </c>
      <c r="M61" s="2">
        <v>0</v>
      </c>
      <c r="N61" s="50">
        <v>3</v>
      </c>
      <c r="O61" s="28">
        <f t="shared" si="3"/>
        <v>2</v>
      </c>
      <c r="P61" s="43">
        <v>2</v>
      </c>
      <c r="Q61" s="2">
        <v>0</v>
      </c>
      <c r="R61" s="2">
        <v>2</v>
      </c>
      <c r="S61" s="2"/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10</v>
      </c>
      <c r="H62" s="29">
        <v>4</v>
      </c>
      <c r="I62" s="30">
        <v>30</v>
      </c>
      <c r="J62" s="27">
        <f t="shared" si="1"/>
        <v>6</v>
      </c>
      <c r="K62" s="28">
        <f t="shared" si="2"/>
        <v>10</v>
      </c>
      <c r="L62" s="50">
        <v>5</v>
      </c>
      <c r="M62" s="2">
        <v>10</v>
      </c>
      <c r="N62" s="50">
        <v>1</v>
      </c>
      <c r="O62" s="28">
        <f t="shared" si="3"/>
        <v>3</v>
      </c>
      <c r="P62" s="43">
        <v>0</v>
      </c>
      <c r="Q62" s="2">
        <v>0</v>
      </c>
      <c r="R62" s="2">
        <v>3</v>
      </c>
      <c r="S62" s="2"/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1</v>
      </c>
      <c r="H63" s="29">
        <v>0</v>
      </c>
      <c r="I63" s="30">
        <v>0</v>
      </c>
      <c r="J63" s="27">
        <f t="shared" si="1"/>
        <v>1</v>
      </c>
      <c r="K63" s="28">
        <f t="shared" si="2"/>
        <v>1</v>
      </c>
      <c r="L63" s="50">
        <v>0</v>
      </c>
      <c r="M63" s="2">
        <v>0</v>
      </c>
      <c r="N63" s="50">
        <v>1</v>
      </c>
      <c r="O63" s="28">
        <f t="shared" si="3"/>
        <v>1</v>
      </c>
      <c r="P63" s="43">
        <v>0</v>
      </c>
      <c r="Q63" s="2">
        <v>1</v>
      </c>
      <c r="R63" s="2">
        <v>0</v>
      </c>
      <c r="S63" s="2"/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/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4</v>
      </c>
      <c r="H65" s="29">
        <v>2</v>
      </c>
      <c r="I65" s="30">
        <v>11</v>
      </c>
      <c r="J65" s="27">
        <f t="shared" si="1"/>
        <v>2</v>
      </c>
      <c r="K65" s="28">
        <f t="shared" si="2"/>
        <v>2</v>
      </c>
      <c r="L65" s="50">
        <v>0</v>
      </c>
      <c r="M65" s="2">
        <v>0</v>
      </c>
      <c r="N65" s="50">
        <v>2</v>
      </c>
      <c r="O65" s="28">
        <f t="shared" si="3"/>
        <v>2</v>
      </c>
      <c r="P65" s="43">
        <v>1</v>
      </c>
      <c r="Q65" s="2">
        <v>2</v>
      </c>
      <c r="R65" s="2">
        <v>0</v>
      </c>
      <c r="S65" s="2"/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14</v>
      </c>
      <c r="H66" s="29">
        <v>8</v>
      </c>
      <c r="I66" s="30">
        <v>2</v>
      </c>
      <c r="J66" s="27">
        <f t="shared" ref="J66:J129" si="5">L66+N66</f>
        <v>6</v>
      </c>
      <c r="K66" s="28">
        <f t="shared" ref="K66:K129" si="6">MAX(P66:S66, M66)</f>
        <v>7</v>
      </c>
      <c r="L66" s="50">
        <v>2</v>
      </c>
      <c r="M66" s="2">
        <v>2</v>
      </c>
      <c r="N66" s="50">
        <v>4</v>
      </c>
      <c r="O66" s="28">
        <f t="shared" ref="O66:O129" si="7">MAX(P66:S66)</f>
        <v>7</v>
      </c>
      <c r="P66" s="43">
        <v>0</v>
      </c>
      <c r="Q66" s="2">
        <v>7</v>
      </c>
      <c r="R66" s="2">
        <v>2</v>
      </c>
      <c r="S66" s="2"/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4</v>
      </c>
      <c r="H67" s="29">
        <v>1</v>
      </c>
      <c r="I67" s="30">
        <v>1</v>
      </c>
      <c r="J67" s="27">
        <f t="shared" si="5"/>
        <v>3</v>
      </c>
      <c r="K67" s="28">
        <f t="shared" si="6"/>
        <v>2</v>
      </c>
      <c r="L67" s="50">
        <v>1</v>
      </c>
      <c r="M67" s="2">
        <v>2</v>
      </c>
      <c r="N67" s="50">
        <v>2</v>
      </c>
      <c r="O67" s="28">
        <f t="shared" si="7"/>
        <v>2</v>
      </c>
      <c r="P67" s="43">
        <v>1</v>
      </c>
      <c r="Q67" s="2">
        <v>0</v>
      </c>
      <c r="R67" s="2">
        <v>2</v>
      </c>
      <c r="S67" s="2"/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11</v>
      </c>
      <c r="H68" s="29">
        <v>7</v>
      </c>
      <c r="I68" s="30">
        <v>12</v>
      </c>
      <c r="J68" s="27">
        <f t="shared" si="5"/>
        <v>4</v>
      </c>
      <c r="K68" s="28">
        <f t="shared" si="6"/>
        <v>3</v>
      </c>
      <c r="L68" s="50">
        <v>1</v>
      </c>
      <c r="M68" s="2">
        <v>2</v>
      </c>
      <c r="N68" s="50">
        <v>3</v>
      </c>
      <c r="O68" s="28">
        <f t="shared" si="7"/>
        <v>3</v>
      </c>
      <c r="P68" s="43">
        <v>0</v>
      </c>
      <c r="Q68" s="2">
        <v>1</v>
      </c>
      <c r="R68" s="2">
        <v>3</v>
      </c>
      <c r="S68" s="2"/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/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20</v>
      </c>
      <c r="H70" s="29">
        <v>10</v>
      </c>
      <c r="I70" s="30">
        <v>15</v>
      </c>
      <c r="J70" s="27">
        <f t="shared" si="5"/>
        <v>10</v>
      </c>
      <c r="K70" s="28">
        <f t="shared" si="6"/>
        <v>10</v>
      </c>
      <c r="L70" s="50">
        <v>3</v>
      </c>
      <c r="M70" s="2">
        <v>5</v>
      </c>
      <c r="N70" s="50">
        <v>7</v>
      </c>
      <c r="O70" s="28">
        <f t="shared" si="7"/>
        <v>10</v>
      </c>
      <c r="P70" s="43">
        <v>3</v>
      </c>
      <c r="Q70" s="2">
        <v>10</v>
      </c>
      <c r="R70" s="2">
        <v>3</v>
      </c>
      <c r="S70" s="2"/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/>
    </row>
    <row r="72" spans="1:19" customFormat="1" hidden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0</v>
      </c>
      <c r="H72" s="29">
        <v>0</v>
      </c>
      <c r="I72" s="30">
        <v>0</v>
      </c>
      <c r="J72" s="27">
        <f t="shared" si="5"/>
        <v>0</v>
      </c>
      <c r="K72" s="28">
        <f t="shared" si="6"/>
        <v>0</v>
      </c>
      <c r="L72" s="50">
        <v>0</v>
      </c>
      <c r="M72" s="2">
        <v>0</v>
      </c>
      <c r="N72" s="50">
        <v>0</v>
      </c>
      <c r="O72" s="28">
        <f t="shared" si="7"/>
        <v>0</v>
      </c>
      <c r="P72" s="43">
        <v>0</v>
      </c>
      <c r="Q72" s="2">
        <v>0</v>
      </c>
      <c r="R72" s="2">
        <v>0</v>
      </c>
      <c r="S72" s="2"/>
    </row>
    <row r="73" spans="1:19" customFormat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1</v>
      </c>
      <c r="H73" s="29">
        <v>0</v>
      </c>
      <c r="I73" s="30">
        <v>0</v>
      </c>
      <c r="J73" s="27">
        <f t="shared" si="5"/>
        <v>1</v>
      </c>
      <c r="K73" s="28">
        <f t="shared" si="6"/>
        <v>5</v>
      </c>
      <c r="L73" s="50">
        <v>1</v>
      </c>
      <c r="M73" s="2">
        <v>5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/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/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/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/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/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1</v>
      </c>
      <c r="H78" s="29">
        <v>0</v>
      </c>
      <c r="I78" s="30">
        <v>0</v>
      </c>
      <c r="J78" s="27">
        <f t="shared" si="5"/>
        <v>1</v>
      </c>
      <c r="K78" s="28">
        <f t="shared" si="6"/>
        <v>1</v>
      </c>
      <c r="L78" s="50">
        <v>1</v>
      </c>
      <c r="M78" s="2">
        <v>1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/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24</v>
      </c>
      <c r="H79" s="29">
        <v>9</v>
      </c>
      <c r="I79" s="30">
        <v>29</v>
      </c>
      <c r="J79" s="27">
        <f t="shared" si="5"/>
        <v>15</v>
      </c>
      <c r="K79" s="28">
        <f t="shared" si="6"/>
        <v>10</v>
      </c>
      <c r="L79" s="50">
        <v>6</v>
      </c>
      <c r="M79" s="2">
        <v>10</v>
      </c>
      <c r="N79" s="50">
        <v>9</v>
      </c>
      <c r="O79" s="28">
        <f t="shared" si="7"/>
        <v>7</v>
      </c>
      <c r="P79" s="43">
        <v>7</v>
      </c>
      <c r="Q79" s="2">
        <v>5</v>
      </c>
      <c r="R79" s="2">
        <v>3</v>
      </c>
      <c r="S79" s="2"/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4</v>
      </c>
      <c r="H80" s="29">
        <v>1</v>
      </c>
      <c r="I80" s="30">
        <v>1</v>
      </c>
      <c r="J80" s="27">
        <f t="shared" si="5"/>
        <v>3</v>
      </c>
      <c r="K80" s="28">
        <f t="shared" si="6"/>
        <v>3</v>
      </c>
      <c r="L80" s="50">
        <v>2</v>
      </c>
      <c r="M80" s="2">
        <v>3</v>
      </c>
      <c r="N80" s="50">
        <v>1</v>
      </c>
      <c r="O80" s="28">
        <f t="shared" si="7"/>
        <v>2</v>
      </c>
      <c r="P80" s="43">
        <v>2</v>
      </c>
      <c r="Q80" s="2">
        <v>0</v>
      </c>
      <c r="R80" s="2">
        <v>0</v>
      </c>
      <c r="S80" s="2"/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/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/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/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/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3</v>
      </c>
      <c r="H85" s="29">
        <v>0</v>
      </c>
      <c r="I85" s="30">
        <v>0</v>
      </c>
      <c r="J85" s="27">
        <f t="shared" si="5"/>
        <v>3</v>
      </c>
      <c r="K85" s="28">
        <f t="shared" si="6"/>
        <v>5</v>
      </c>
      <c r="L85" s="50">
        <v>3</v>
      </c>
      <c r="M85" s="2">
        <v>5</v>
      </c>
      <c r="N85" s="50">
        <v>0</v>
      </c>
      <c r="O85" s="28">
        <f t="shared" si="7"/>
        <v>0</v>
      </c>
      <c r="P85" s="43">
        <v>0</v>
      </c>
      <c r="Q85" s="2">
        <v>0</v>
      </c>
      <c r="R85" s="2">
        <v>0</v>
      </c>
      <c r="S85" s="2"/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21</v>
      </c>
      <c r="H86" s="29">
        <v>7</v>
      </c>
      <c r="I86" s="30">
        <v>15</v>
      </c>
      <c r="J86" s="27">
        <f t="shared" si="5"/>
        <v>14</v>
      </c>
      <c r="K86" s="28">
        <f t="shared" si="6"/>
        <v>10</v>
      </c>
      <c r="L86" s="50">
        <v>3</v>
      </c>
      <c r="M86" s="2">
        <v>10</v>
      </c>
      <c r="N86" s="50">
        <v>11</v>
      </c>
      <c r="O86" s="28">
        <f t="shared" si="7"/>
        <v>8</v>
      </c>
      <c r="P86" s="43">
        <v>5</v>
      </c>
      <c r="Q86" s="2">
        <v>8</v>
      </c>
      <c r="R86" s="2">
        <v>8</v>
      </c>
      <c r="S86" s="2"/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8</v>
      </c>
      <c r="H87" s="29">
        <v>4</v>
      </c>
      <c r="I87" s="30">
        <v>28</v>
      </c>
      <c r="J87" s="27">
        <f t="shared" si="5"/>
        <v>4</v>
      </c>
      <c r="K87" s="28">
        <f t="shared" si="6"/>
        <v>3</v>
      </c>
      <c r="L87" s="50">
        <v>1</v>
      </c>
      <c r="M87" s="2">
        <v>1</v>
      </c>
      <c r="N87" s="50">
        <v>3</v>
      </c>
      <c r="O87" s="28">
        <f t="shared" si="7"/>
        <v>3</v>
      </c>
      <c r="P87" s="43">
        <v>2</v>
      </c>
      <c r="Q87" s="2">
        <v>3</v>
      </c>
      <c r="R87" s="2">
        <v>0</v>
      </c>
      <c r="S87" s="2"/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25</v>
      </c>
      <c r="H88" s="29">
        <v>10</v>
      </c>
      <c r="I88" s="30">
        <v>67</v>
      </c>
      <c r="J88" s="27">
        <f t="shared" si="5"/>
        <v>15</v>
      </c>
      <c r="K88" s="28">
        <f t="shared" si="6"/>
        <v>22</v>
      </c>
      <c r="L88" s="50">
        <v>5</v>
      </c>
      <c r="M88" s="2">
        <v>6</v>
      </c>
      <c r="N88" s="50">
        <v>10</v>
      </c>
      <c r="O88" s="28">
        <f t="shared" si="7"/>
        <v>22</v>
      </c>
      <c r="P88" s="43">
        <v>13</v>
      </c>
      <c r="Q88" s="2">
        <v>4</v>
      </c>
      <c r="R88" s="2">
        <v>22</v>
      </c>
      <c r="S88" s="2"/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1</v>
      </c>
      <c r="H89" s="29">
        <v>0</v>
      </c>
      <c r="I89" s="30">
        <v>0</v>
      </c>
      <c r="J89" s="27">
        <f t="shared" si="5"/>
        <v>1</v>
      </c>
      <c r="K89" s="28">
        <f t="shared" si="6"/>
        <v>1</v>
      </c>
      <c r="L89" s="50">
        <v>0</v>
      </c>
      <c r="M89" s="2">
        <v>0</v>
      </c>
      <c r="N89" s="50">
        <v>1</v>
      </c>
      <c r="O89" s="28">
        <f t="shared" si="7"/>
        <v>1</v>
      </c>
      <c r="P89" s="43">
        <v>1</v>
      </c>
      <c r="Q89" s="2">
        <v>0</v>
      </c>
      <c r="R89" s="2">
        <v>0</v>
      </c>
      <c r="S89" s="2"/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/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13</v>
      </c>
      <c r="H91" s="29">
        <v>5</v>
      </c>
      <c r="I91" s="30">
        <v>4</v>
      </c>
      <c r="J91" s="27">
        <f t="shared" si="5"/>
        <v>8</v>
      </c>
      <c r="K91" s="28">
        <f t="shared" si="6"/>
        <v>6</v>
      </c>
      <c r="L91" s="50">
        <v>5</v>
      </c>
      <c r="M91" s="2">
        <v>6</v>
      </c>
      <c r="N91" s="50">
        <v>3</v>
      </c>
      <c r="O91" s="28">
        <f t="shared" si="7"/>
        <v>4</v>
      </c>
      <c r="P91" s="43">
        <v>4</v>
      </c>
      <c r="Q91" s="2">
        <v>1</v>
      </c>
      <c r="R91" s="2">
        <v>0</v>
      </c>
      <c r="S91" s="2"/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/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/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/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9</v>
      </c>
      <c r="H95" s="29">
        <v>2</v>
      </c>
      <c r="I95" s="30">
        <v>38</v>
      </c>
      <c r="J95" s="27">
        <f t="shared" si="5"/>
        <v>7</v>
      </c>
      <c r="K95" s="28">
        <f t="shared" si="6"/>
        <v>12</v>
      </c>
      <c r="L95" s="50">
        <v>2</v>
      </c>
      <c r="M95" s="2">
        <v>1</v>
      </c>
      <c r="N95" s="50">
        <v>5</v>
      </c>
      <c r="O95" s="28">
        <f t="shared" si="7"/>
        <v>12</v>
      </c>
      <c r="P95" s="43">
        <v>12</v>
      </c>
      <c r="Q95" s="2">
        <v>1</v>
      </c>
      <c r="R95" s="2">
        <v>3</v>
      </c>
      <c r="S95" s="2"/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/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6</v>
      </c>
      <c r="H97" s="29">
        <v>3</v>
      </c>
      <c r="I97" s="30">
        <v>3</v>
      </c>
      <c r="J97" s="27">
        <f t="shared" si="5"/>
        <v>3</v>
      </c>
      <c r="K97" s="28">
        <f t="shared" si="6"/>
        <v>2</v>
      </c>
      <c r="L97" s="50">
        <v>3</v>
      </c>
      <c r="M97" s="2">
        <v>2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/>
    </row>
    <row r="98" spans="1:19" customFormat="1" hidden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/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1</v>
      </c>
      <c r="H99" s="29">
        <v>0</v>
      </c>
      <c r="I99" s="30">
        <v>0</v>
      </c>
      <c r="J99" s="27">
        <f t="shared" si="5"/>
        <v>1</v>
      </c>
      <c r="K99" s="28">
        <f t="shared" si="6"/>
        <v>1</v>
      </c>
      <c r="L99" s="50">
        <v>1</v>
      </c>
      <c r="M99" s="2">
        <v>1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/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6</v>
      </c>
      <c r="H100" s="29">
        <v>2</v>
      </c>
      <c r="I100" s="30">
        <v>7</v>
      </c>
      <c r="J100" s="27">
        <f t="shared" si="5"/>
        <v>4</v>
      </c>
      <c r="K100" s="28">
        <f t="shared" si="6"/>
        <v>5</v>
      </c>
      <c r="L100" s="50">
        <v>1</v>
      </c>
      <c r="M100" s="2">
        <v>1</v>
      </c>
      <c r="N100" s="50">
        <v>3</v>
      </c>
      <c r="O100" s="28">
        <f t="shared" si="7"/>
        <v>5</v>
      </c>
      <c r="P100" s="43">
        <v>1</v>
      </c>
      <c r="Q100" s="2">
        <v>0</v>
      </c>
      <c r="R100" s="2">
        <v>5</v>
      </c>
      <c r="S100" s="2"/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/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3</v>
      </c>
      <c r="H102" s="29">
        <v>1</v>
      </c>
      <c r="I102" s="30">
        <v>1</v>
      </c>
      <c r="J102" s="27">
        <f t="shared" si="5"/>
        <v>2</v>
      </c>
      <c r="K102" s="28">
        <f t="shared" si="6"/>
        <v>2</v>
      </c>
      <c r="L102" s="50">
        <v>1</v>
      </c>
      <c r="M102" s="2">
        <v>1</v>
      </c>
      <c r="N102" s="50">
        <v>1</v>
      </c>
      <c r="O102" s="28">
        <f t="shared" si="7"/>
        <v>2</v>
      </c>
      <c r="P102" s="43">
        <v>0</v>
      </c>
      <c r="Q102" s="2">
        <v>2</v>
      </c>
      <c r="R102" s="2">
        <v>0</v>
      </c>
      <c r="S102" s="2"/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8</v>
      </c>
      <c r="H103" s="29">
        <v>2</v>
      </c>
      <c r="I103" s="30">
        <v>1</v>
      </c>
      <c r="J103" s="27">
        <f t="shared" si="5"/>
        <v>6</v>
      </c>
      <c r="K103" s="28">
        <f t="shared" si="6"/>
        <v>3</v>
      </c>
      <c r="L103" s="50">
        <v>4</v>
      </c>
      <c r="M103" s="2">
        <v>1</v>
      </c>
      <c r="N103" s="50">
        <v>2</v>
      </c>
      <c r="O103" s="28">
        <f t="shared" si="7"/>
        <v>3</v>
      </c>
      <c r="P103" s="43">
        <v>3</v>
      </c>
      <c r="Q103" s="2">
        <v>0</v>
      </c>
      <c r="R103" s="2">
        <v>0</v>
      </c>
      <c r="S103" s="2"/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/>
    </row>
    <row r="105" spans="1:19" customFormat="1" hidden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0</v>
      </c>
      <c r="H105" s="29">
        <v>0</v>
      </c>
      <c r="I105" s="30">
        <v>0</v>
      </c>
      <c r="J105" s="27">
        <f t="shared" si="5"/>
        <v>0</v>
      </c>
      <c r="K105" s="28">
        <f t="shared" si="6"/>
        <v>0</v>
      </c>
      <c r="L105" s="50">
        <v>0</v>
      </c>
      <c r="M105" s="2">
        <v>0</v>
      </c>
      <c r="N105" s="50">
        <v>0</v>
      </c>
      <c r="O105" s="28">
        <f t="shared" si="7"/>
        <v>0</v>
      </c>
      <c r="P105" s="43">
        <v>0</v>
      </c>
      <c r="Q105" s="2">
        <v>0</v>
      </c>
      <c r="R105" s="2">
        <v>0</v>
      </c>
      <c r="S105" s="2"/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/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/>
    </row>
    <row r="108" spans="1:19" customFormat="1" hidden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0</v>
      </c>
      <c r="H108" s="29">
        <v>0</v>
      </c>
      <c r="I108" s="30">
        <v>0</v>
      </c>
      <c r="J108" s="27">
        <f t="shared" si="5"/>
        <v>0</v>
      </c>
      <c r="K108" s="28">
        <f t="shared" si="6"/>
        <v>0</v>
      </c>
      <c r="L108" s="50">
        <v>0</v>
      </c>
      <c r="M108" s="2">
        <v>0</v>
      </c>
      <c r="N108" s="50">
        <v>0</v>
      </c>
      <c r="O108" s="28">
        <f t="shared" si="7"/>
        <v>0</v>
      </c>
      <c r="P108" s="43">
        <v>0</v>
      </c>
      <c r="Q108" s="2">
        <v>0</v>
      </c>
      <c r="R108" s="2">
        <v>0</v>
      </c>
      <c r="S108" s="2"/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10</v>
      </c>
      <c r="H109" s="29">
        <v>2</v>
      </c>
      <c r="I109" s="30">
        <v>4</v>
      </c>
      <c r="J109" s="27">
        <f t="shared" si="5"/>
        <v>8</v>
      </c>
      <c r="K109" s="28">
        <f t="shared" si="6"/>
        <v>5</v>
      </c>
      <c r="L109" s="50">
        <v>3</v>
      </c>
      <c r="M109" s="2">
        <v>1</v>
      </c>
      <c r="N109" s="50">
        <v>5</v>
      </c>
      <c r="O109" s="28">
        <f t="shared" si="7"/>
        <v>5</v>
      </c>
      <c r="P109" s="43">
        <v>5</v>
      </c>
      <c r="Q109" s="2">
        <v>4</v>
      </c>
      <c r="R109" s="2">
        <v>1</v>
      </c>
      <c r="S109" s="2"/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0</v>
      </c>
      <c r="H110" s="29">
        <v>0</v>
      </c>
      <c r="I110" s="30">
        <v>0</v>
      </c>
      <c r="J110" s="27">
        <f t="shared" si="5"/>
        <v>0</v>
      </c>
      <c r="K110" s="28">
        <f t="shared" si="6"/>
        <v>0</v>
      </c>
      <c r="L110" s="50">
        <v>0</v>
      </c>
      <c r="M110" s="2">
        <v>0</v>
      </c>
      <c r="N110" s="50">
        <v>0</v>
      </c>
      <c r="O110" s="28">
        <f t="shared" si="7"/>
        <v>0</v>
      </c>
      <c r="P110" s="43">
        <v>0</v>
      </c>
      <c r="Q110" s="2">
        <v>0</v>
      </c>
      <c r="R110" s="2">
        <v>0</v>
      </c>
      <c r="S110" s="2"/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4</v>
      </c>
      <c r="H111" s="29">
        <v>0</v>
      </c>
      <c r="I111" s="30">
        <v>0</v>
      </c>
      <c r="J111" s="27">
        <f t="shared" si="5"/>
        <v>4</v>
      </c>
      <c r="K111" s="28">
        <f t="shared" si="6"/>
        <v>4</v>
      </c>
      <c r="L111" s="50">
        <v>0</v>
      </c>
      <c r="M111" s="2">
        <v>0</v>
      </c>
      <c r="N111" s="50">
        <v>4</v>
      </c>
      <c r="O111" s="28">
        <f t="shared" si="7"/>
        <v>4</v>
      </c>
      <c r="P111" s="43">
        <v>2</v>
      </c>
      <c r="Q111" s="2">
        <v>4</v>
      </c>
      <c r="R111" s="2">
        <v>0</v>
      </c>
      <c r="S111" s="2"/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/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6</v>
      </c>
      <c r="H113" s="29">
        <v>5</v>
      </c>
      <c r="I113" s="30">
        <v>3</v>
      </c>
      <c r="J113" s="27">
        <f t="shared" si="5"/>
        <v>1</v>
      </c>
      <c r="K113" s="28">
        <f t="shared" si="6"/>
        <v>1</v>
      </c>
      <c r="L113" s="50">
        <v>1</v>
      </c>
      <c r="M113" s="2">
        <v>1</v>
      </c>
      <c r="N113" s="50">
        <v>0</v>
      </c>
      <c r="O113" s="28">
        <f t="shared" si="7"/>
        <v>0</v>
      </c>
      <c r="P113" s="43">
        <v>0</v>
      </c>
      <c r="Q113" s="2">
        <v>0</v>
      </c>
      <c r="R113" s="2">
        <v>0</v>
      </c>
      <c r="S113" s="2"/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1</v>
      </c>
      <c r="H114" s="29">
        <v>1</v>
      </c>
      <c r="I114" s="30">
        <v>1</v>
      </c>
      <c r="J114" s="27">
        <f t="shared" si="5"/>
        <v>0</v>
      </c>
      <c r="K114" s="28">
        <f t="shared" si="6"/>
        <v>0</v>
      </c>
      <c r="L114" s="50">
        <v>0</v>
      </c>
      <c r="M114" s="2">
        <v>0</v>
      </c>
      <c r="N114" s="50">
        <v>0</v>
      </c>
      <c r="O114" s="28">
        <f t="shared" si="7"/>
        <v>0</v>
      </c>
      <c r="P114" s="43">
        <v>0</v>
      </c>
      <c r="Q114" s="2">
        <v>0</v>
      </c>
      <c r="R114" s="2">
        <v>0</v>
      </c>
      <c r="S114" s="2"/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16</v>
      </c>
      <c r="H115" s="29">
        <v>7</v>
      </c>
      <c r="I115" s="30">
        <v>8</v>
      </c>
      <c r="J115" s="27">
        <f t="shared" si="5"/>
        <v>9</v>
      </c>
      <c r="K115" s="28">
        <f t="shared" si="6"/>
        <v>5</v>
      </c>
      <c r="L115" s="50">
        <v>4</v>
      </c>
      <c r="M115" s="2">
        <v>5</v>
      </c>
      <c r="N115" s="50">
        <v>5</v>
      </c>
      <c r="O115" s="28">
        <f t="shared" si="7"/>
        <v>5</v>
      </c>
      <c r="P115" s="43">
        <v>0</v>
      </c>
      <c r="Q115" s="2">
        <v>3</v>
      </c>
      <c r="R115" s="2">
        <v>5</v>
      </c>
      <c r="S115" s="2"/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7</v>
      </c>
      <c r="H116" s="29">
        <v>4</v>
      </c>
      <c r="I116" s="30">
        <v>32</v>
      </c>
      <c r="J116" s="27">
        <f t="shared" si="5"/>
        <v>3</v>
      </c>
      <c r="K116" s="28">
        <f t="shared" si="6"/>
        <v>2</v>
      </c>
      <c r="L116" s="50">
        <v>0</v>
      </c>
      <c r="M116" s="2">
        <v>0</v>
      </c>
      <c r="N116" s="50">
        <v>3</v>
      </c>
      <c r="O116" s="28">
        <f t="shared" si="7"/>
        <v>2</v>
      </c>
      <c r="P116" s="43">
        <v>1</v>
      </c>
      <c r="Q116" s="2">
        <v>0</v>
      </c>
      <c r="R116" s="2">
        <v>2</v>
      </c>
      <c r="S116" s="2"/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/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3</v>
      </c>
      <c r="H118" s="29">
        <v>0</v>
      </c>
      <c r="I118" s="30">
        <v>0</v>
      </c>
      <c r="J118" s="27">
        <f t="shared" si="5"/>
        <v>3</v>
      </c>
      <c r="K118" s="28">
        <f t="shared" si="6"/>
        <v>2</v>
      </c>
      <c r="L118" s="50">
        <v>2</v>
      </c>
      <c r="M118" s="2">
        <v>2</v>
      </c>
      <c r="N118" s="50">
        <v>1</v>
      </c>
      <c r="O118" s="28">
        <f t="shared" si="7"/>
        <v>1</v>
      </c>
      <c r="P118" s="43">
        <v>0</v>
      </c>
      <c r="Q118" s="2">
        <v>1</v>
      </c>
      <c r="R118" s="2">
        <v>0</v>
      </c>
      <c r="S118" s="2"/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3</v>
      </c>
      <c r="H119" s="29">
        <v>3</v>
      </c>
      <c r="I119" s="30">
        <v>1</v>
      </c>
      <c r="J119" s="27">
        <f t="shared" si="5"/>
        <v>0</v>
      </c>
      <c r="K119" s="28">
        <f t="shared" si="6"/>
        <v>0</v>
      </c>
      <c r="L119" s="50">
        <v>0</v>
      </c>
      <c r="M119" s="2">
        <v>0</v>
      </c>
      <c r="N119" s="50">
        <v>0</v>
      </c>
      <c r="O119" s="28">
        <f t="shared" si="7"/>
        <v>0</v>
      </c>
      <c r="P119" s="43">
        <v>0</v>
      </c>
      <c r="Q119" s="2">
        <v>0</v>
      </c>
      <c r="R119" s="2">
        <v>0</v>
      </c>
      <c r="S119" s="2"/>
    </row>
    <row r="120" spans="1:19" customFormat="1" hidden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0</v>
      </c>
      <c r="H120" s="29">
        <v>0</v>
      </c>
      <c r="I120" s="30">
        <v>0</v>
      </c>
      <c r="J120" s="27">
        <f t="shared" si="5"/>
        <v>0</v>
      </c>
      <c r="K120" s="28">
        <f t="shared" si="6"/>
        <v>0</v>
      </c>
      <c r="L120" s="50">
        <v>0</v>
      </c>
      <c r="M120" s="2">
        <v>0</v>
      </c>
      <c r="N120" s="50">
        <v>0</v>
      </c>
      <c r="O120" s="28">
        <f t="shared" si="7"/>
        <v>0</v>
      </c>
      <c r="P120" s="43">
        <v>0</v>
      </c>
      <c r="Q120" s="2">
        <v>0</v>
      </c>
      <c r="R120" s="2">
        <v>0</v>
      </c>
      <c r="S120" s="2"/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10</v>
      </c>
      <c r="H121" s="29">
        <v>3</v>
      </c>
      <c r="I121" s="30">
        <v>11</v>
      </c>
      <c r="J121" s="27">
        <f t="shared" si="5"/>
        <v>7</v>
      </c>
      <c r="K121" s="28">
        <f t="shared" si="6"/>
        <v>10</v>
      </c>
      <c r="L121" s="50">
        <v>3</v>
      </c>
      <c r="M121" s="2">
        <v>10</v>
      </c>
      <c r="N121" s="50">
        <v>4</v>
      </c>
      <c r="O121" s="28">
        <f t="shared" si="7"/>
        <v>3</v>
      </c>
      <c r="P121" s="43">
        <v>3</v>
      </c>
      <c r="Q121" s="2">
        <v>1</v>
      </c>
      <c r="R121" s="2">
        <v>2</v>
      </c>
      <c r="S121" s="2"/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/>
    </row>
    <row r="123" spans="1:19" customFormat="1" hidden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/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3</v>
      </c>
      <c r="H124" s="29">
        <v>1</v>
      </c>
      <c r="I124" s="30">
        <v>5</v>
      </c>
      <c r="J124" s="27">
        <f t="shared" si="5"/>
        <v>2</v>
      </c>
      <c r="K124" s="28">
        <f t="shared" si="6"/>
        <v>5</v>
      </c>
      <c r="L124" s="50">
        <v>0</v>
      </c>
      <c r="M124" s="2">
        <v>0</v>
      </c>
      <c r="N124" s="50">
        <v>2</v>
      </c>
      <c r="O124" s="28">
        <f t="shared" si="7"/>
        <v>5</v>
      </c>
      <c r="P124" s="43">
        <v>0</v>
      </c>
      <c r="Q124" s="2">
        <v>5</v>
      </c>
      <c r="R124" s="2">
        <v>3</v>
      </c>
      <c r="S124" s="2"/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/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/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3</v>
      </c>
      <c r="H127" s="29">
        <v>1</v>
      </c>
      <c r="I127" s="30">
        <v>3</v>
      </c>
      <c r="J127" s="27">
        <f t="shared" si="5"/>
        <v>2</v>
      </c>
      <c r="K127" s="28">
        <f t="shared" si="6"/>
        <v>3</v>
      </c>
      <c r="L127" s="50">
        <v>0</v>
      </c>
      <c r="M127" s="2">
        <v>0</v>
      </c>
      <c r="N127" s="50">
        <v>2</v>
      </c>
      <c r="O127" s="28">
        <f t="shared" si="7"/>
        <v>3</v>
      </c>
      <c r="P127" s="43">
        <v>3</v>
      </c>
      <c r="Q127" s="2">
        <v>0</v>
      </c>
      <c r="R127" s="2">
        <v>0</v>
      </c>
      <c r="S127" s="2"/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9</v>
      </c>
      <c r="H128" s="29">
        <v>4</v>
      </c>
      <c r="I128" s="30">
        <v>7</v>
      </c>
      <c r="J128" s="27">
        <f t="shared" si="5"/>
        <v>5</v>
      </c>
      <c r="K128" s="28">
        <f t="shared" si="6"/>
        <v>1</v>
      </c>
      <c r="L128" s="50">
        <v>4</v>
      </c>
      <c r="M128" s="2">
        <v>1</v>
      </c>
      <c r="N128" s="50">
        <v>1</v>
      </c>
      <c r="O128" s="28">
        <f t="shared" si="7"/>
        <v>1</v>
      </c>
      <c r="P128" s="43">
        <v>0</v>
      </c>
      <c r="Q128" s="2">
        <v>1</v>
      </c>
      <c r="R128" s="2">
        <v>0</v>
      </c>
      <c r="S128" s="2"/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/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/>
    </row>
    <row r="131" spans="1:19" customFormat="1" hidden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/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1</v>
      </c>
      <c r="H132" s="29">
        <v>1</v>
      </c>
      <c r="I132" s="30">
        <v>2</v>
      </c>
      <c r="J132" s="27">
        <f t="shared" si="9"/>
        <v>0</v>
      </c>
      <c r="K132" s="28">
        <f t="shared" si="10"/>
        <v>0</v>
      </c>
      <c r="L132" s="50">
        <v>0</v>
      </c>
      <c r="M132" s="2">
        <v>0</v>
      </c>
      <c r="N132" s="50">
        <v>0</v>
      </c>
      <c r="O132" s="28">
        <f t="shared" si="11"/>
        <v>0</v>
      </c>
      <c r="P132" s="43">
        <v>0</v>
      </c>
      <c r="Q132" s="2">
        <v>0</v>
      </c>
      <c r="R132" s="2">
        <v>0</v>
      </c>
      <c r="S132" s="2"/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1</v>
      </c>
      <c r="H133" s="29">
        <v>0</v>
      </c>
      <c r="I133" s="30">
        <v>0</v>
      </c>
      <c r="J133" s="27">
        <f t="shared" si="9"/>
        <v>1</v>
      </c>
      <c r="K133" s="28">
        <f t="shared" si="10"/>
        <v>3</v>
      </c>
      <c r="L133" s="50">
        <v>0</v>
      </c>
      <c r="M133" s="2">
        <v>0</v>
      </c>
      <c r="N133" s="50">
        <v>1</v>
      </c>
      <c r="O133" s="28">
        <f t="shared" si="11"/>
        <v>3</v>
      </c>
      <c r="P133" s="43">
        <v>0</v>
      </c>
      <c r="Q133" s="2">
        <v>3</v>
      </c>
      <c r="R133" s="2">
        <v>0</v>
      </c>
      <c r="S133" s="2"/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/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/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4</v>
      </c>
      <c r="H136" s="95">
        <v>1</v>
      </c>
      <c r="I136" s="96">
        <v>1</v>
      </c>
      <c r="J136" s="27">
        <f t="shared" si="9"/>
        <v>3</v>
      </c>
      <c r="K136" s="28">
        <f t="shared" si="10"/>
        <v>1</v>
      </c>
      <c r="L136" s="50">
        <v>1</v>
      </c>
      <c r="M136" s="2">
        <v>1</v>
      </c>
      <c r="N136" s="50">
        <v>2</v>
      </c>
      <c r="O136" s="28">
        <f t="shared" si="11"/>
        <v>1</v>
      </c>
      <c r="P136" s="43">
        <v>0</v>
      </c>
      <c r="Q136" s="2">
        <v>1</v>
      </c>
      <c r="R136" s="2">
        <v>1</v>
      </c>
      <c r="S136" s="2"/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12</v>
      </c>
      <c r="H137" s="29">
        <v>6</v>
      </c>
      <c r="I137" s="30">
        <v>32</v>
      </c>
      <c r="J137" s="27">
        <f t="shared" si="9"/>
        <v>6</v>
      </c>
      <c r="K137" s="28">
        <f t="shared" si="10"/>
        <v>11</v>
      </c>
      <c r="L137" s="50">
        <v>3</v>
      </c>
      <c r="M137" s="2">
        <v>10</v>
      </c>
      <c r="N137" s="50">
        <v>3</v>
      </c>
      <c r="O137" s="28">
        <f t="shared" si="11"/>
        <v>11</v>
      </c>
      <c r="P137" s="43">
        <v>5</v>
      </c>
      <c r="Q137" s="2">
        <v>11</v>
      </c>
      <c r="R137" s="2">
        <v>1</v>
      </c>
      <c r="S137" s="2"/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/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/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/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/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8</v>
      </c>
      <c r="H142" s="29">
        <v>3</v>
      </c>
      <c r="I142" s="30">
        <v>26</v>
      </c>
      <c r="J142" s="27">
        <f t="shared" si="9"/>
        <v>5</v>
      </c>
      <c r="K142" s="28">
        <f t="shared" si="10"/>
        <v>4</v>
      </c>
      <c r="L142" s="50">
        <v>3</v>
      </c>
      <c r="M142" s="2">
        <v>2</v>
      </c>
      <c r="N142" s="50">
        <v>2</v>
      </c>
      <c r="O142" s="28">
        <f t="shared" si="11"/>
        <v>4</v>
      </c>
      <c r="P142" s="43">
        <v>4</v>
      </c>
      <c r="Q142" s="2">
        <v>2</v>
      </c>
      <c r="R142" s="2">
        <v>0</v>
      </c>
      <c r="S142" s="2"/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11</v>
      </c>
      <c r="H143" s="29">
        <v>6</v>
      </c>
      <c r="I143" s="30">
        <v>103</v>
      </c>
      <c r="J143" s="27">
        <f t="shared" si="9"/>
        <v>5</v>
      </c>
      <c r="K143" s="28">
        <f t="shared" si="10"/>
        <v>6</v>
      </c>
      <c r="L143" s="50">
        <v>1</v>
      </c>
      <c r="M143" s="2">
        <v>3</v>
      </c>
      <c r="N143" s="50">
        <v>4</v>
      </c>
      <c r="O143" s="28">
        <f t="shared" si="11"/>
        <v>6</v>
      </c>
      <c r="P143" s="43">
        <v>6</v>
      </c>
      <c r="Q143" s="2">
        <v>4</v>
      </c>
      <c r="R143" s="2">
        <v>4</v>
      </c>
      <c r="S143" s="2"/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/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/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/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7</v>
      </c>
      <c r="H147" s="29">
        <v>0</v>
      </c>
      <c r="I147" s="30">
        <v>0</v>
      </c>
      <c r="J147" s="27">
        <f t="shared" si="9"/>
        <v>7</v>
      </c>
      <c r="K147" s="28">
        <f t="shared" si="10"/>
        <v>3</v>
      </c>
      <c r="L147" s="50">
        <v>1</v>
      </c>
      <c r="M147" s="2">
        <v>1</v>
      </c>
      <c r="N147" s="50">
        <v>6</v>
      </c>
      <c r="O147" s="28">
        <f t="shared" si="11"/>
        <v>3</v>
      </c>
      <c r="P147" s="43">
        <v>3</v>
      </c>
      <c r="Q147" s="2">
        <v>1</v>
      </c>
      <c r="R147" s="2">
        <v>3</v>
      </c>
      <c r="S147" s="2"/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18</v>
      </c>
      <c r="H148" s="29">
        <v>3</v>
      </c>
      <c r="I148" s="30">
        <v>18</v>
      </c>
      <c r="J148" s="27">
        <f t="shared" si="9"/>
        <v>15</v>
      </c>
      <c r="K148" s="28">
        <f t="shared" si="10"/>
        <v>10</v>
      </c>
      <c r="L148" s="50">
        <v>6</v>
      </c>
      <c r="M148" s="2">
        <v>10</v>
      </c>
      <c r="N148" s="50">
        <v>9</v>
      </c>
      <c r="O148" s="28">
        <f t="shared" si="11"/>
        <v>10</v>
      </c>
      <c r="P148" s="43">
        <v>8</v>
      </c>
      <c r="Q148" s="2">
        <v>10</v>
      </c>
      <c r="R148" s="2">
        <v>7</v>
      </c>
      <c r="S148" s="2"/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2">
        <v>0</v>
      </c>
      <c r="N149" s="50">
        <v>0</v>
      </c>
      <c r="O149" s="28">
        <f t="shared" si="11"/>
        <v>0</v>
      </c>
      <c r="P149" s="43">
        <v>0</v>
      </c>
      <c r="Q149" s="2">
        <v>0</v>
      </c>
      <c r="R149" s="2">
        <v>0</v>
      </c>
      <c r="S149" s="2"/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/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/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20</v>
      </c>
      <c r="H152" s="29">
        <v>7</v>
      </c>
      <c r="I152" s="30">
        <v>7</v>
      </c>
      <c r="J152" s="27">
        <f t="shared" si="9"/>
        <v>13</v>
      </c>
      <c r="K152" s="28">
        <f t="shared" si="10"/>
        <v>10</v>
      </c>
      <c r="L152" s="50">
        <v>6</v>
      </c>
      <c r="M152" s="2">
        <v>10</v>
      </c>
      <c r="N152" s="50">
        <v>7</v>
      </c>
      <c r="O152" s="28">
        <f t="shared" si="11"/>
        <v>3</v>
      </c>
      <c r="P152" s="43">
        <v>1</v>
      </c>
      <c r="Q152" s="2">
        <v>3</v>
      </c>
      <c r="R152" s="2">
        <v>2</v>
      </c>
      <c r="S152" s="2"/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4</v>
      </c>
      <c r="H153" s="29">
        <v>0</v>
      </c>
      <c r="I153" s="30">
        <v>0</v>
      </c>
      <c r="J153" s="27">
        <f t="shared" si="9"/>
        <v>4</v>
      </c>
      <c r="K153" s="28">
        <f t="shared" si="10"/>
        <v>12</v>
      </c>
      <c r="L153" s="50">
        <v>0</v>
      </c>
      <c r="M153" s="2">
        <v>0</v>
      </c>
      <c r="N153" s="50">
        <v>4</v>
      </c>
      <c r="O153" s="28">
        <f t="shared" si="11"/>
        <v>12</v>
      </c>
      <c r="P153" s="43">
        <v>1</v>
      </c>
      <c r="Q153" s="2">
        <v>12</v>
      </c>
      <c r="R153" s="2">
        <v>9</v>
      </c>
      <c r="S153" s="2"/>
    </row>
    <row r="154" spans="1:19" customFormat="1" hidden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0</v>
      </c>
      <c r="H154" s="29">
        <v>0</v>
      </c>
      <c r="I154" s="30">
        <v>0</v>
      </c>
      <c r="J154" s="27">
        <f t="shared" si="9"/>
        <v>0</v>
      </c>
      <c r="K154" s="28">
        <f t="shared" si="10"/>
        <v>0</v>
      </c>
      <c r="L154" s="50">
        <v>0</v>
      </c>
      <c r="M154" s="2">
        <v>0</v>
      </c>
      <c r="N154" s="50">
        <v>0</v>
      </c>
      <c r="O154" s="28">
        <f t="shared" si="11"/>
        <v>0</v>
      </c>
      <c r="P154" s="43">
        <v>0</v>
      </c>
      <c r="Q154" s="2">
        <v>0</v>
      </c>
      <c r="R154" s="2">
        <v>0</v>
      </c>
      <c r="S154" s="2"/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2</v>
      </c>
      <c r="H155" s="29">
        <v>0</v>
      </c>
      <c r="I155" s="30">
        <v>0</v>
      </c>
      <c r="J155" s="27">
        <f t="shared" si="9"/>
        <v>2</v>
      </c>
      <c r="K155" s="28">
        <f t="shared" si="10"/>
        <v>1</v>
      </c>
      <c r="L155" s="50">
        <v>1</v>
      </c>
      <c r="M155" s="2">
        <v>1</v>
      </c>
      <c r="N155" s="50">
        <v>1</v>
      </c>
      <c r="O155" s="28">
        <f t="shared" si="11"/>
        <v>1</v>
      </c>
      <c r="P155" s="43">
        <v>0</v>
      </c>
      <c r="Q155" s="2">
        <v>0</v>
      </c>
      <c r="R155" s="2">
        <v>1</v>
      </c>
      <c r="S155" s="2"/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2</v>
      </c>
      <c r="H156" s="29">
        <v>0</v>
      </c>
      <c r="I156" s="30">
        <v>0</v>
      </c>
      <c r="J156" s="27">
        <f t="shared" si="9"/>
        <v>2</v>
      </c>
      <c r="K156" s="28">
        <f t="shared" si="10"/>
        <v>1</v>
      </c>
      <c r="L156" s="50">
        <v>2</v>
      </c>
      <c r="M156" s="2">
        <v>1</v>
      </c>
      <c r="N156" s="50">
        <v>0</v>
      </c>
      <c r="O156" s="28">
        <f t="shared" si="11"/>
        <v>0</v>
      </c>
      <c r="P156" s="43">
        <v>0</v>
      </c>
      <c r="Q156" s="2">
        <v>0</v>
      </c>
      <c r="R156" s="2">
        <v>0</v>
      </c>
      <c r="S156" s="2"/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/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10</v>
      </c>
      <c r="H158" s="29">
        <v>3</v>
      </c>
      <c r="I158" s="30">
        <v>22</v>
      </c>
      <c r="J158" s="27">
        <f t="shared" si="9"/>
        <v>7</v>
      </c>
      <c r="K158" s="28">
        <f t="shared" si="10"/>
        <v>20</v>
      </c>
      <c r="L158" s="50">
        <v>2</v>
      </c>
      <c r="M158" s="2">
        <v>1</v>
      </c>
      <c r="N158" s="50">
        <v>5</v>
      </c>
      <c r="O158" s="28">
        <f t="shared" si="11"/>
        <v>20</v>
      </c>
      <c r="P158" s="43">
        <v>3</v>
      </c>
      <c r="Q158" s="2">
        <v>1</v>
      </c>
      <c r="R158" s="2">
        <v>20</v>
      </c>
      <c r="S158" s="2"/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16</v>
      </c>
      <c r="H159" s="29">
        <v>7</v>
      </c>
      <c r="I159" s="30">
        <v>52</v>
      </c>
      <c r="J159" s="27">
        <f t="shared" si="9"/>
        <v>9</v>
      </c>
      <c r="K159" s="28">
        <f t="shared" si="10"/>
        <v>10</v>
      </c>
      <c r="L159" s="50">
        <v>6</v>
      </c>
      <c r="M159" s="2">
        <v>10</v>
      </c>
      <c r="N159" s="50">
        <v>3</v>
      </c>
      <c r="O159" s="28">
        <f t="shared" si="11"/>
        <v>3</v>
      </c>
      <c r="P159" s="43">
        <v>1</v>
      </c>
      <c r="Q159" s="2">
        <v>3</v>
      </c>
      <c r="R159" s="2">
        <v>2</v>
      </c>
      <c r="S159" s="2"/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14</v>
      </c>
      <c r="H160" s="29">
        <v>9</v>
      </c>
      <c r="I160" s="30">
        <v>20</v>
      </c>
      <c r="J160" s="27">
        <f t="shared" si="9"/>
        <v>5</v>
      </c>
      <c r="K160" s="28">
        <f t="shared" si="10"/>
        <v>10</v>
      </c>
      <c r="L160" s="50">
        <v>5</v>
      </c>
      <c r="M160" s="2">
        <v>10</v>
      </c>
      <c r="N160" s="50">
        <v>0</v>
      </c>
      <c r="O160" s="28">
        <f t="shared" si="11"/>
        <v>0</v>
      </c>
      <c r="P160" s="43">
        <v>0</v>
      </c>
      <c r="Q160" s="2">
        <v>0</v>
      </c>
      <c r="R160" s="2">
        <v>0</v>
      </c>
      <c r="S160" s="2"/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2</v>
      </c>
      <c r="H161" s="29">
        <v>0</v>
      </c>
      <c r="I161" s="30">
        <v>0</v>
      </c>
      <c r="J161" s="27">
        <f t="shared" si="9"/>
        <v>2</v>
      </c>
      <c r="K161" s="28">
        <f t="shared" si="10"/>
        <v>1</v>
      </c>
      <c r="L161" s="50">
        <v>1</v>
      </c>
      <c r="M161" s="2">
        <v>1</v>
      </c>
      <c r="N161" s="50">
        <v>1</v>
      </c>
      <c r="O161" s="28">
        <f t="shared" si="11"/>
        <v>1</v>
      </c>
      <c r="P161" s="43">
        <v>0</v>
      </c>
      <c r="Q161" s="2">
        <v>0</v>
      </c>
      <c r="R161" s="2">
        <v>1</v>
      </c>
      <c r="S161" s="2"/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4</v>
      </c>
      <c r="H162" s="29">
        <v>0</v>
      </c>
      <c r="I162" s="30">
        <v>0</v>
      </c>
      <c r="J162" s="27">
        <f t="shared" si="9"/>
        <v>4</v>
      </c>
      <c r="K162" s="28">
        <f t="shared" si="10"/>
        <v>3</v>
      </c>
      <c r="L162" s="50">
        <v>1</v>
      </c>
      <c r="M162" s="2">
        <v>1</v>
      </c>
      <c r="N162" s="50">
        <v>3</v>
      </c>
      <c r="O162" s="28">
        <f t="shared" si="11"/>
        <v>3</v>
      </c>
      <c r="P162" s="43">
        <v>3</v>
      </c>
      <c r="Q162" s="2">
        <v>0</v>
      </c>
      <c r="R162" s="2">
        <v>2</v>
      </c>
      <c r="S162" s="2"/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2">
        <v>0</v>
      </c>
      <c r="N163" s="50">
        <v>0</v>
      </c>
      <c r="O163" s="28">
        <f t="shared" si="11"/>
        <v>0</v>
      </c>
      <c r="P163" s="43">
        <v>0</v>
      </c>
      <c r="Q163" s="2">
        <v>0</v>
      </c>
      <c r="R163" s="2">
        <v>0</v>
      </c>
      <c r="S163" s="2"/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/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/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/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15</v>
      </c>
      <c r="H167" s="29">
        <v>5</v>
      </c>
      <c r="I167" s="30">
        <v>31</v>
      </c>
      <c r="J167" s="27">
        <f t="shared" si="9"/>
        <v>10</v>
      </c>
      <c r="K167" s="28">
        <f t="shared" si="10"/>
        <v>8</v>
      </c>
      <c r="L167" s="50">
        <v>4</v>
      </c>
      <c r="M167" s="2">
        <v>5</v>
      </c>
      <c r="N167" s="50">
        <v>6</v>
      </c>
      <c r="O167" s="28">
        <f t="shared" si="11"/>
        <v>8</v>
      </c>
      <c r="P167" s="43">
        <v>8</v>
      </c>
      <c r="Q167" s="2">
        <v>3</v>
      </c>
      <c r="R167" s="2">
        <v>2</v>
      </c>
      <c r="S167" s="2"/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9</v>
      </c>
      <c r="H168" s="29">
        <v>4</v>
      </c>
      <c r="I168" s="30">
        <v>12</v>
      </c>
      <c r="J168" s="27">
        <f t="shared" si="9"/>
        <v>5</v>
      </c>
      <c r="K168" s="28">
        <f t="shared" si="10"/>
        <v>4</v>
      </c>
      <c r="L168" s="50">
        <v>2</v>
      </c>
      <c r="M168" s="2">
        <v>1</v>
      </c>
      <c r="N168" s="50">
        <v>3</v>
      </c>
      <c r="O168" s="28">
        <f t="shared" si="11"/>
        <v>4</v>
      </c>
      <c r="P168" s="43">
        <v>4</v>
      </c>
      <c r="Q168" s="2">
        <v>0</v>
      </c>
      <c r="R168" s="2">
        <v>4</v>
      </c>
      <c r="S168" s="2"/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8</v>
      </c>
      <c r="H169" s="29">
        <v>5</v>
      </c>
      <c r="I169" s="30">
        <v>9</v>
      </c>
      <c r="J169" s="27">
        <f t="shared" si="9"/>
        <v>3</v>
      </c>
      <c r="K169" s="28">
        <f t="shared" si="10"/>
        <v>6</v>
      </c>
      <c r="L169" s="50">
        <v>0</v>
      </c>
      <c r="M169" s="2">
        <v>0</v>
      </c>
      <c r="N169" s="50">
        <v>3</v>
      </c>
      <c r="O169" s="28">
        <f t="shared" si="11"/>
        <v>6</v>
      </c>
      <c r="P169" s="43">
        <v>3</v>
      </c>
      <c r="Q169" s="2">
        <v>1</v>
      </c>
      <c r="R169" s="2">
        <v>6</v>
      </c>
      <c r="S169" s="2"/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/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/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/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2">
        <v>0</v>
      </c>
      <c r="N173" s="50">
        <v>0</v>
      </c>
      <c r="O173" s="28">
        <f t="shared" si="11"/>
        <v>0</v>
      </c>
      <c r="P173" s="43">
        <v>0</v>
      </c>
      <c r="Q173" s="2">
        <v>0</v>
      </c>
      <c r="R173" s="2">
        <v>0</v>
      </c>
      <c r="S173" s="2"/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/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/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/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/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/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/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/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/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/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/>
    </row>
    <row r="184" spans="1:19" customFormat="1" hidden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0</v>
      </c>
      <c r="H184" s="29">
        <v>0</v>
      </c>
      <c r="I184" s="30">
        <v>0</v>
      </c>
      <c r="J184" s="27">
        <f t="shared" si="9"/>
        <v>0</v>
      </c>
      <c r="K184" s="28">
        <f t="shared" si="10"/>
        <v>0</v>
      </c>
      <c r="L184" s="50">
        <v>0</v>
      </c>
      <c r="M184" s="2">
        <v>0</v>
      </c>
      <c r="N184" s="50">
        <v>0</v>
      </c>
      <c r="O184" s="28">
        <f t="shared" si="11"/>
        <v>0</v>
      </c>
      <c r="P184" s="43">
        <v>0</v>
      </c>
      <c r="Q184" s="2">
        <v>0</v>
      </c>
      <c r="R184" s="2">
        <v>0</v>
      </c>
      <c r="S184" s="2"/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/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/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/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2</v>
      </c>
      <c r="H188" s="29">
        <v>1</v>
      </c>
      <c r="I188" s="30">
        <v>1</v>
      </c>
      <c r="J188" s="27">
        <f t="shared" si="9"/>
        <v>1</v>
      </c>
      <c r="K188" s="28">
        <f t="shared" si="10"/>
        <v>3</v>
      </c>
      <c r="L188" s="50">
        <v>0</v>
      </c>
      <c r="M188" s="2">
        <v>0</v>
      </c>
      <c r="N188" s="50">
        <v>1</v>
      </c>
      <c r="O188" s="28">
        <f t="shared" si="11"/>
        <v>3</v>
      </c>
      <c r="P188" s="43">
        <v>0</v>
      </c>
      <c r="Q188" s="2">
        <v>3</v>
      </c>
      <c r="R188" s="2">
        <v>0</v>
      </c>
      <c r="S188" s="2"/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/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/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/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16</v>
      </c>
      <c r="H192" s="29">
        <v>7</v>
      </c>
      <c r="I192" s="30">
        <v>8</v>
      </c>
      <c r="J192" s="27">
        <f t="shared" si="9"/>
        <v>9</v>
      </c>
      <c r="K192" s="28">
        <f t="shared" si="10"/>
        <v>4</v>
      </c>
      <c r="L192" s="50">
        <v>3</v>
      </c>
      <c r="M192" s="2">
        <v>3</v>
      </c>
      <c r="N192" s="50">
        <v>6</v>
      </c>
      <c r="O192" s="28">
        <f t="shared" si="11"/>
        <v>4</v>
      </c>
      <c r="P192" s="43">
        <v>1</v>
      </c>
      <c r="Q192" s="2">
        <v>2</v>
      </c>
      <c r="R192" s="2">
        <v>4</v>
      </c>
      <c r="S192" s="2"/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1</v>
      </c>
      <c r="H193" s="29">
        <v>0</v>
      </c>
      <c r="I193" s="30">
        <v>0</v>
      </c>
      <c r="J193" s="27">
        <f t="shared" si="9"/>
        <v>1</v>
      </c>
      <c r="K193" s="28">
        <f t="shared" si="10"/>
        <v>1</v>
      </c>
      <c r="L193" s="50">
        <v>0</v>
      </c>
      <c r="M193" s="2">
        <v>0</v>
      </c>
      <c r="N193" s="50">
        <v>1</v>
      </c>
      <c r="O193" s="28">
        <f t="shared" si="11"/>
        <v>1</v>
      </c>
      <c r="P193" s="43">
        <v>0</v>
      </c>
      <c r="Q193" s="2">
        <v>1</v>
      </c>
      <c r="R193" s="2">
        <v>0</v>
      </c>
      <c r="S193" s="2"/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/>
    </row>
    <row r="195" spans="1:19" hidden="1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0</v>
      </c>
      <c r="H195" s="29">
        <v>0</v>
      </c>
      <c r="I195" s="30">
        <v>0</v>
      </c>
      <c r="J195" s="27">
        <f t="shared" si="13"/>
        <v>0</v>
      </c>
      <c r="K195" s="28">
        <f t="shared" si="14"/>
        <v>0</v>
      </c>
      <c r="L195" s="50">
        <v>0</v>
      </c>
      <c r="M195" s="2">
        <v>0</v>
      </c>
      <c r="N195" s="50">
        <v>0</v>
      </c>
      <c r="O195" s="28">
        <f t="shared" si="15"/>
        <v>0</v>
      </c>
      <c r="P195" s="43">
        <v>0</v>
      </c>
      <c r="Q195" s="2">
        <v>0</v>
      </c>
      <c r="R195" s="2">
        <v>0</v>
      </c>
      <c r="S195" s="2"/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/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3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/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/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0</v>
      </c>
      <c r="H199" s="29">
        <v>0</v>
      </c>
      <c r="I199" s="30">
        <v>0</v>
      </c>
      <c r="J199" s="27">
        <f t="shared" si="13"/>
        <v>0</v>
      </c>
      <c r="K199" s="28">
        <f t="shared" si="14"/>
        <v>0</v>
      </c>
      <c r="L199" s="50">
        <v>0</v>
      </c>
      <c r="M199" s="2">
        <v>0</v>
      </c>
      <c r="N199" s="50">
        <v>0</v>
      </c>
      <c r="O199" s="28">
        <f t="shared" si="15"/>
        <v>0</v>
      </c>
      <c r="P199" s="43">
        <v>0</v>
      </c>
      <c r="Q199" s="2">
        <v>0</v>
      </c>
      <c r="R199" s="2">
        <v>0</v>
      </c>
      <c r="S199" s="2"/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/>
    </row>
    <row r="201" spans="1:19" customFormat="1" hidden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/>
    </row>
    <row r="202" spans="1:19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2</v>
      </c>
      <c r="H202" s="29">
        <v>2</v>
      </c>
      <c r="I202" s="30">
        <v>2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/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/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/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/>
    </row>
    <row r="206" spans="1:19" customFormat="1" hidden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0</v>
      </c>
      <c r="H206" s="29">
        <v>0</v>
      </c>
      <c r="I206" s="30">
        <v>0</v>
      </c>
      <c r="J206" s="27">
        <f t="shared" si="13"/>
        <v>0</v>
      </c>
      <c r="K206" s="28">
        <f t="shared" si="14"/>
        <v>0</v>
      </c>
      <c r="L206" s="50">
        <v>0</v>
      </c>
      <c r="M206" s="2">
        <v>0</v>
      </c>
      <c r="N206" s="50">
        <v>0</v>
      </c>
      <c r="O206" s="28">
        <f t="shared" si="15"/>
        <v>0</v>
      </c>
      <c r="P206" s="43">
        <v>0</v>
      </c>
      <c r="Q206" s="2">
        <v>0</v>
      </c>
      <c r="R206" s="2">
        <v>0</v>
      </c>
      <c r="S206" s="2"/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8</v>
      </c>
      <c r="H207" s="29">
        <v>6</v>
      </c>
      <c r="I207" s="30">
        <v>10</v>
      </c>
      <c r="J207" s="27">
        <f t="shared" si="13"/>
        <v>2</v>
      </c>
      <c r="K207" s="28">
        <f t="shared" si="14"/>
        <v>1</v>
      </c>
      <c r="L207" s="50">
        <v>2</v>
      </c>
      <c r="M207" s="2">
        <v>1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/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/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/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/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/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8</v>
      </c>
      <c r="H212" s="29">
        <v>3</v>
      </c>
      <c r="I212" s="30">
        <v>3</v>
      </c>
      <c r="J212" s="27">
        <f t="shared" si="13"/>
        <v>5</v>
      </c>
      <c r="K212" s="28">
        <f t="shared" si="14"/>
        <v>4</v>
      </c>
      <c r="L212" s="50">
        <v>3</v>
      </c>
      <c r="M212" s="2">
        <v>4</v>
      </c>
      <c r="N212" s="50">
        <v>2</v>
      </c>
      <c r="O212" s="28">
        <f t="shared" si="15"/>
        <v>3</v>
      </c>
      <c r="P212" s="43">
        <v>0</v>
      </c>
      <c r="Q212" s="2">
        <v>3</v>
      </c>
      <c r="R212" s="2">
        <v>0</v>
      </c>
      <c r="S212" s="2"/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15</v>
      </c>
      <c r="H213" s="29">
        <v>4</v>
      </c>
      <c r="I213" s="30">
        <v>6</v>
      </c>
      <c r="J213" s="27">
        <f t="shared" si="13"/>
        <v>11</v>
      </c>
      <c r="K213" s="28">
        <f t="shared" si="14"/>
        <v>3</v>
      </c>
      <c r="L213" s="50">
        <v>1</v>
      </c>
      <c r="M213" s="2">
        <v>2</v>
      </c>
      <c r="N213" s="50">
        <v>10</v>
      </c>
      <c r="O213" s="28">
        <f t="shared" si="15"/>
        <v>3</v>
      </c>
      <c r="P213" s="43">
        <v>3</v>
      </c>
      <c r="Q213" s="2">
        <v>3</v>
      </c>
      <c r="R213" s="2">
        <v>3</v>
      </c>
      <c r="S213" s="2"/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/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11</v>
      </c>
      <c r="H215" s="29">
        <v>5</v>
      </c>
      <c r="I215" s="30">
        <v>4</v>
      </c>
      <c r="J215" s="27">
        <f t="shared" si="13"/>
        <v>6</v>
      </c>
      <c r="K215" s="28">
        <f t="shared" si="14"/>
        <v>5</v>
      </c>
      <c r="L215" s="50">
        <v>6</v>
      </c>
      <c r="M215" s="2">
        <v>5</v>
      </c>
      <c r="N215" s="50">
        <v>0</v>
      </c>
      <c r="O215" s="28">
        <f t="shared" si="15"/>
        <v>0</v>
      </c>
      <c r="P215" s="43">
        <v>0</v>
      </c>
      <c r="Q215" s="2">
        <v>0</v>
      </c>
      <c r="R215" s="2">
        <v>0</v>
      </c>
      <c r="S215" s="2"/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3</v>
      </c>
      <c r="H216" s="95">
        <v>1</v>
      </c>
      <c r="I216" s="96">
        <v>1</v>
      </c>
      <c r="J216" s="27">
        <f t="shared" si="13"/>
        <v>2</v>
      </c>
      <c r="K216" s="28">
        <f t="shared" si="14"/>
        <v>1</v>
      </c>
      <c r="L216" s="50">
        <v>1</v>
      </c>
      <c r="M216" s="2">
        <v>1</v>
      </c>
      <c r="N216" s="50">
        <v>1</v>
      </c>
      <c r="O216" s="28">
        <f t="shared" si="15"/>
        <v>1</v>
      </c>
      <c r="P216" s="43">
        <v>1</v>
      </c>
      <c r="Q216" s="2">
        <v>0</v>
      </c>
      <c r="R216" s="2">
        <v>0</v>
      </c>
      <c r="S216" s="2"/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/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/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/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4</v>
      </c>
      <c r="H220" s="29">
        <v>0</v>
      </c>
      <c r="I220" s="30">
        <v>0</v>
      </c>
      <c r="J220" s="27">
        <f t="shared" si="13"/>
        <v>4</v>
      </c>
      <c r="K220" s="28">
        <f t="shared" si="14"/>
        <v>3</v>
      </c>
      <c r="L220" s="50">
        <v>1</v>
      </c>
      <c r="M220" s="2">
        <v>3</v>
      </c>
      <c r="N220" s="50">
        <v>3</v>
      </c>
      <c r="O220" s="28">
        <f t="shared" si="15"/>
        <v>2</v>
      </c>
      <c r="P220" s="43">
        <v>2</v>
      </c>
      <c r="Q220" s="2">
        <v>1</v>
      </c>
      <c r="R220" s="2">
        <v>0</v>
      </c>
      <c r="S220" s="2"/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/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1</v>
      </c>
      <c r="H222" s="29">
        <v>0</v>
      </c>
      <c r="I222" s="30">
        <v>0</v>
      </c>
      <c r="J222" s="27">
        <f t="shared" si="13"/>
        <v>1</v>
      </c>
      <c r="K222" s="28">
        <f t="shared" si="14"/>
        <v>1</v>
      </c>
      <c r="L222" s="50">
        <v>0</v>
      </c>
      <c r="M222" s="2">
        <v>0</v>
      </c>
      <c r="N222" s="50">
        <v>1</v>
      </c>
      <c r="O222" s="28">
        <f t="shared" si="15"/>
        <v>1</v>
      </c>
      <c r="P222" s="43">
        <v>1</v>
      </c>
      <c r="Q222" s="2">
        <v>0</v>
      </c>
      <c r="R222" s="2">
        <v>0</v>
      </c>
      <c r="S222" s="2"/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/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/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/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0</v>
      </c>
      <c r="H226" s="29">
        <v>0</v>
      </c>
      <c r="I226" s="30">
        <v>0</v>
      </c>
      <c r="J226" s="27">
        <f t="shared" si="13"/>
        <v>0</v>
      </c>
      <c r="K226" s="28">
        <f t="shared" si="14"/>
        <v>0</v>
      </c>
      <c r="L226" s="50">
        <v>0</v>
      </c>
      <c r="M226" s="2">
        <v>0</v>
      </c>
      <c r="N226" s="50">
        <v>0</v>
      </c>
      <c r="O226" s="28">
        <f t="shared" si="15"/>
        <v>0</v>
      </c>
      <c r="P226" s="43">
        <v>0</v>
      </c>
      <c r="Q226" s="2">
        <v>0</v>
      </c>
      <c r="R226" s="2">
        <v>0</v>
      </c>
      <c r="S226" s="2"/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2">
        <v>0</v>
      </c>
      <c r="N227" s="50">
        <v>0</v>
      </c>
      <c r="O227" s="28">
        <f t="shared" si="15"/>
        <v>0</v>
      </c>
      <c r="P227" s="43">
        <v>0</v>
      </c>
      <c r="Q227" s="2">
        <v>0</v>
      </c>
      <c r="R227" s="2">
        <v>0</v>
      </c>
      <c r="S227" s="2"/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/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/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6</v>
      </c>
      <c r="H230" s="29">
        <v>2</v>
      </c>
      <c r="I230" s="30">
        <v>6</v>
      </c>
      <c r="J230" s="27">
        <f t="shared" si="13"/>
        <v>4</v>
      </c>
      <c r="K230" s="28">
        <f t="shared" si="14"/>
        <v>2</v>
      </c>
      <c r="L230" s="50">
        <v>4</v>
      </c>
      <c r="M230" s="2">
        <v>2</v>
      </c>
      <c r="N230" s="50">
        <v>0</v>
      </c>
      <c r="O230" s="28">
        <f t="shared" si="15"/>
        <v>0</v>
      </c>
      <c r="P230" s="43">
        <v>0</v>
      </c>
      <c r="Q230" s="2">
        <v>0</v>
      </c>
      <c r="R230" s="2">
        <v>0</v>
      </c>
      <c r="S230" s="2"/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1</v>
      </c>
      <c r="H231" s="29">
        <v>0</v>
      </c>
      <c r="I231" s="30">
        <v>0</v>
      </c>
      <c r="J231" s="27">
        <f t="shared" si="13"/>
        <v>1</v>
      </c>
      <c r="K231" s="28">
        <f t="shared" si="14"/>
        <v>1</v>
      </c>
      <c r="L231" s="50">
        <v>1</v>
      </c>
      <c r="M231" s="2">
        <v>1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/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4</v>
      </c>
      <c r="H232" s="29">
        <v>2</v>
      </c>
      <c r="I232" s="30">
        <v>4</v>
      </c>
      <c r="J232" s="27">
        <f t="shared" si="13"/>
        <v>2</v>
      </c>
      <c r="K232" s="28">
        <f t="shared" si="14"/>
        <v>4</v>
      </c>
      <c r="L232" s="50">
        <v>1</v>
      </c>
      <c r="M232" s="2">
        <v>4</v>
      </c>
      <c r="N232" s="50">
        <v>1</v>
      </c>
      <c r="O232" s="28">
        <f t="shared" si="15"/>
        <v>1</v>
      </c>
      <c r="P232" s="43">
        <v>0</v>
      </c>
      <c r="Q232" s="2">
        <v>1</v>
      </c>
      <c r="R232" s="2">
        <v>0</v>
      </c>
      <c r="S232" s="2"/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/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/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/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/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/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2">
        <v>0</v>
      </c>
      <c r="N238" s="50">
        <v>0</v>
      </c>
      <c r="O238" s="28">
        <f t="shared" si="15"/>
        <v>0</v>
      </c>
      <c r="P238" s="43">
        <v>0</v>
      </c>
      <c r="Q238" s="2">
        <v>0</v>
      </c>
      <c r="R238" s="2">
        <v>0</v>
      </c>
      <c r="S238" s="2"/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/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/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4</v>
      </c>
      <c r="H241" s="29">
        <v>2</v>
      </c>
      <c r="I241" s="30">
        <v>4</v>
      </c>
      <c r="J241" s="27">
        <f t="shared" si="13"/>
        <v>2</v>
      </c>
      <c r="K241" s="28">
        <f t="shared" si="14"/>
        <v>1</v>
      </c>
      <c r="L241" s="50">
        <v>1</v>
      </c>
      <c r="M241" s="2">
        <v>1</v>
      </c>
      <c r="N241" s="50">
        <v>1</v>
      </c>
      <c r="O241" s="28">
        <f t="shared" si="15"/>
        <v>1</v>
      </c>
      <c r="P241" s="43">
        <v>0</v>
      </c>
      <c r="Q241" s="2">
        <v>1</v>
      </c>
      <c r="R241" s="2">
        <v>0</v>
      </c>
      <c r="S241" s="2"/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/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/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/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/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/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/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13</v>
      </c>
      <c r="H248" s="29">
        <v>6</v>
      </c>
      <c r="I248" s="30">
        <v>7</v>
      </c>
      <c r="J248" s="27">
        <f t="shared" si="13"/>
        <v>7</v>
      </c>
      <c r="K248" s="28">
        <f t="shared" si="14"/>
        <v>8</v>
      </c>
      <c r="L248" s="50">
        <v>6</v>
      </c>
      <c r="M248" s="2">
        <v>8</v>
      </c>
      <c r="N248" s="50">
        <v>1</v>
      </c>
      <c r="O248" s="28">
        <f t="shared" si="15"/>
        <v>2</v>
      </c>
      <c r="P248" s="43">
        <v>0</v>
      </c>
      <c r="Q248" s="2">
        <v>2</v>
      </c>
      <c r="R248" s="2">
        <v>0</v>
      </c>
      <c r="S248" s="2"/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/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/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2">
        <v>0</v>
      </c>
      <c r="N251" s="50">
        <v>0</v>
      </c>
      <c r="O251" s="28">
        <f t="shared" si="15"/>
        <v>0</v>
      </c>
      <c r="P251" s="43">
        <v>0</v>
      </c>
      <c r="Q251" s="2">
        <v>0</v>
      </c>
      <c r="R251" s="2">
        <v>0</v>
      </c>
      <c r="S251" s="2"/>
    </row>
    <row r="252" spans="1:19" customFormat="1" hidden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0</v>
      </c>
      <c r="H252" s="29">
        <v>0</v>
      </c>
      <c r="I252" s="30">
        <v>0</v>
      </c>
      <c r="J252" s="27">
        <f t="shared" si="13"/>
        <v>0</v>
      </c>
      <c r="K252" s="28">
        <f t="shared" si="14"/>
        <v>0</v>
      </c>
      <c r="L252" s="50">
        <v>0</v>
      </c>
      <c r="M252" s="2">
        <v>0</v>
      </c>
      <c r="N252" s="50">
        <v>0</v>
      </c>
      <c r="O252" s="28">
        <f t="shared" si="15"/>
        <v>0</v>
      </c>
      <c r="P252" s="43">
        <v>0</v>
      </c>
      <c r="Q252" s="2">
        <v>0</v>
      </c>
      <c r="R252" s="2">
        <v>0</v>
      </c>
      <c r="S252" s="2"/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/>
    </row>
    <row r="254" spans="1:19" customFormat="1" hidden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0</v>
      </c>
      <c r="H254" s="29">
        <v>0</v>
      </c>
      <c r="I254" s="30">
        <v>0</v>
      </c>
      <c r="J254" s="27">
        <f t="shared" si="13"/>
        <v>0</v>
      </c>
      <c r="K254" s="28">
        <f t="shared" si="14"/>
        <v>0</v>
      </c>
      <c r="L254" s="50">
        <v>0</v>
      </c>
      <c r="M254" s="2">
        <v>0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/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7</v>
      </c>
      <c r="H255" s="29">
        <v>4</v>
      </c>
      <c r="I255" s="30">
        <v>4</v>
      </c>
      <c r="J255" s="27">
        <f t="shared" si="13"/>
        <v>3</v>
      </c>
      <c r="K255" s="28">
        <f t="shared" si="14"/>
        <v>1</v>
      </c>
      <c r="L255" s="50">
        <v>2</v>
      </c>
      <c r="M255" s="2">
        <v>1</v>
      </c>
      <c r="N255" s="50">
        <v>1</v>
      </c>
      <c r="O255" s="28">
        <f t="shared" si="15"/>
        <v>1</v>
      </c>
      <c r="P255" s="43">
        <v>1</v>
      </c>
      <c r="Q255" s="2">
        <v>0</v>
      </c>
      <c r="R255" s="2">
        <v>0</v>
      </c>
      <c r="S255" s="2"/>
    </row>
    <row r="256" spans="1:19" customFormat="1" hidden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0</v>
      </c>
      <c r="H256" s="29">
        <v>0</v>
      </c>
      <c r="I256" s="30">
        <v>0</v>
      </c>
      <c r="J256" s="27">
        <f t="shared" si="13"/>
        <v>0</v>
      </c>
      <c r="K256" s="28">
        <f t="shared" si="14"/>
        <v>0</v>
      </c>
      <c r="L256" s="50">
        <v>0</v>
      </c>
      <c r="M256" s="2">
        <v>0</v>
      </c>
      <c r="N256" s="50">
        <v>0</v>
      </c>
      <c r="O256" s="28">
        <f t="shared" si="15"/>
        <v>0</v>
      </c>
      <c r="P256" s="43">
        <v>0</v>
      </c>
      <c r="Q256" s="2">
        <v>0</v>
      </c>
      <c r="R256" s="2">
        <v>0</v>
      </c>
      <c r="S256" s="2"/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/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/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/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/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23</v>
      </c>
      <c r="H261" s="29">
        <v>8</v>
      </c>
      <c r="I261" s="30">
        <v>50</v>
      </c>
      <c r="J261" s="27">
        <f t="shared" si="17"/>
        <v>15</v>
      </c>
      <c r="K261" s="28">
        <f t="shared" si="18"/>
        <v>9</v>
      </c>
      <c r="L261" s="50">
        <v>5</v>
      </c>
      <c r="M261" s="2">
        <v>7</v>
      </c>
      <c r="N261" s="50">
        <v>10</v>
      </c>
      <c r="O261" s="28">
        <f t="shared" si="19"/>
        <v>9</v>
      </c>
      <c r="P261" s="43">
        <v>9</v>
      </c>
      <c r="Q261" s="2">
        <v>6</v>
      </c>
      <c r="R261" s="2">
        <v>5</v>
      </c>
      <c r="S261" s="2"/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/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/>
    </row>
    <row r="264" spans="1:19" customFormat="1" hidden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0</v>
      </c>
      <c r="H264" s="29">
        <v>0</v>
      </c>
      <c r="I264" s="30">
        <v>0</v>
      </c>
      <c r="J264" s="27">
        <f t="shared" si="17"/>
        <v>0</v>
      </c>
      <c r="K264" s="28">
        <f t="shared" si="18"/>
        <v>0</v>
      </c>
      <c r="L264" s="50">
        <v>0</v>
      </c>
      <c r="M264" s="2">
        <v>0</v>
      </c>
      <c r="N264" s="50">
        <v>0</v>
      </c>
      <c r="O264" s="28">
        <f t="shared" si="19"/>
        <v>0</v>
      </c>
      <c r="P264" s="43">
        <v>0</v>
      </c>
      <c r="Q264" s="2">
        <v>0</v>
      </c>
      <c r="R264" s="2">
        <v>0</v>
      </c>
      <c r="S264" s="2"/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/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/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2">
        <v>0</v>
      </c>
      <c r="N267" s="50">
        <v>0</v>
      </c>
      <c r="O267" s="28">
        <f t="shared" si="19"/>
        <v>0</v>
      </c>
      <c r="P267" s="43">
        <v>0</v>
      </c>
      <c r="Q267" s="2">
        <v>0</v>
      </c>
      <c r="R267" s="2">
        <v>0</v>
      </c>
      <c r="S267" s="2"/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/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/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/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/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/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/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/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/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/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7</v>
      </c>
      <c r="H277" s="29">
        <v>3</v>
      </c>
      <c r="I277" s="30">
        <v>3</v>
      </c>
      <c r="J277" s="27">
        <f t="shared" si="17"/>
        <v>4</v>
      </c>
      <c r="K277" s="28">
        <f t="shared" si="18"/>
        <v>6</v>
      </c>
      <c r="L277" s="50">
        <v>3</v>
      </c>
      <c r="M277" s="2">
        <v>6</v>
      </c>
      <c r="N277" s="50">
        <v>1</v>
      </c>
      <c r="O277" s="28">
        <f t="shared" si="19"/>
        <v>3</v>
      </c>
      <c r="P277" s="43">
        <v>3</v>
      </c>
      <c r="Q277" s="2">
        <v>0</v>
      </c>
      <c r="R277" s="2">
        <v>0</v>
      </c>
      <c r="S277" s="2"/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/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/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0</v>
      </c>
      <c r="H280" s="29">
        <v>0</v>
      </c>
      <c r="I280" s="30">
        <v>0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/>
    </row>
    <row r="281" spans="1:19" customFormat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5">
        <f t="shared" si="16"/>
        <v>9</v>
      </c>
      <c r="H281" s="29">
        <v>3</v>
      </c>
      <c r="I281" s="30">
        <v>2</v>
      </c>
      <c r="J281" s="27">
        <f t="shared" si="17"/>
        <v>6</v>
      </c>
      <c r="K281" s="28">
        <f t="shared" si="18"/>
        <v>5</v>
      </c>
      <c r="L281" s="50">
        <v>5</v>
      </c>
      <c r="M281" s="2">
        <v>5</v>
      </c>
      <c r="N281" s="50">
        <v>1</v>
      </c>
      <c r="O281" s="28">
        <f t="shared" si="19"/>
        <v>2</v>
      </c>
      <c r="P281" s="43">
        <v>2</v>
      </c>
      <c r="Q281" s="2">
        <v>0</v>
      </c>
      <c r="R281" s="2">
        <v>0</v>
      </c>
      <c r="S281" s="2"/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/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3</v>
      </c>
      <c r="H283" s="29">
        <v>2</v>
      </c>
      <c r="I283" s="30">
        <v>1</v>
      </c>
      <c r="J283" s="27">
        <f t="shared" si="17"/>
        <v>1</v>
      </c>
      <c r="K283" s="28">
        <f t="shared" si="18"/>
        <v>1</v>
      </c>
      <c r="L283" s="50">
        <v>1</v>
      </c>
      <c r="M283" s="2">
        <v>1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/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11</v>
      </c>
      <c r="H284" s="29">
        <v>7</v>
      </c>
      <c r="I284" s="30">
        <v>8</v>
      </c>
      <c r="J284" s="27">
        <f t="shared" si="17"/>
        <v>4</v>
      </c>
      <c r="K284" s="28">
        <f t="shared" si="18"/>
        <v>4</v>
      </c>
      <c r="L284" s="50">
        <v>3</v>
      </c>
      <c r="M284" s="2">
        <v>4</v>
      </c>
      <c r="N284" s="50">
        <v>1</v>
      </c>
      <c r="O284" s="28">
        <f t="shared" si="19"/>
        <v>1</v>
      </c>
      <c r="P284" s="43">
        <v>0</v>
      </c>
      <c r="Q284" s="2">
        <v>0</v>
      </c>
      <c r="R284" s="2">
        <v>1</v>
      </c>
      <c r="S284" s="2"/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/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5">
        <f t="shared" si="16"/>
        <v>28</v>
      </c>
      <c r="H286" s="29">
        <v>11</v>
      </c>
      <c r="I286" s="30">
        <v>19</v>
      </c>
      <c r="J286" s="27">
        <f t="shared" si="17"/>
        <v>17</v>
      </c>
      <c r="K286" s="28">
        <f t="shared" si="18"/>
        <v>10</v>
      </c>
      <c r="L286" s="50">
        <v>11</v>
      </c>
      <c r="M286" s="2">
        <v>10</v>
      </c>
      <c r="N286" s="50">
        <v>6</v>
      </c>
      <c r="O286" s="28">
        <f t="shared" si="19"/>
        <v>4</v>
      </c>
      <c r="P286" s="43">
        <v>4</v>
      </c>
      <c r="Q286" s="2">
        <v>1</v>
      </c>
      <c r="R286" s="2">
        <v>1</v>
      </c>
      <c r="S286" s="2"/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/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11</v>
      </c>
      <c r="H288" s="29">
        <v>7</v>
      </c>
      <c r="I288" s="30">
        <v>5</v>
      </c>
      <c r="J288" s="27">
        <f t="shared" si="17"/>
        <v>4</v>
      </c>
      <c r="K288" s="28">
        <f t="shared" si="18"/>
        <v>1</v>
      </c>
      <c r="L288" s="50">
        <v>3</v>
      </c>
      <c r="M288" s="2">
        <v>1</v>
      </c>
      <c r="N288" s="50">
        <v>1</v>
      </c>
      <c r="O288" s="28">
        <f t="shared" si="19"/>
        <v>1</v>
      </c>
      <c r="P288" s="43">
        <v>1</v>
      </c>
      <c r="Q288" s="2">
        <v>0</v>
      </c>
      <c r="R288" s="2">
        <v>0</v>
      </c>
      <c r="S288" s="2"/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15</v>
      </c>
      <c r="H289" s="29">
        <v>7</v>
      </c>
      <c r="I289" s="30">
        <v>25</v>
      </c>
      <c r="J289" s="27">
        <f t="shared" si="17"/>
        <v>8</v>
      </c>
      <c r="K289" s="28">
        <f t="shared" si="18"/>
        <v>10</v>
      </c>
      <c r="L289" s="50">
        <v>6</v>
      </c>
      <c r="M289" s="2">
        <v>10</v>
      </c>
      <c r="N289" s="50">
        <v>2</v>
      </c>
      <c r="O289" s="28">
        <f t="shared" si="19"/>
        <v>2</v>
      </c>
      <c r="P289" s="43">
        <v>2</v>
      </c>
      <c r="Q289" s="2">
        <v>0</v>
      </c>
      <c r="R289" s="2">
        <v>0</v>
      </c>
      <c r="S289" s="2"/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5</v>
      </c>
      <c r="H290" s="29">
        <v>2</v>
      </c>
      <c r="I290" s="30">
        <v>2</v>
      </c>
      <c r="J290" s="27">
        <f t="shared" si="17"/>
        <v>3</v>
      </c>
      <c r="K290" s="28">
        <f t="shared" si="18"/>
        <v>2</v>
      </c>
      <c r="L290" s="50">
        <v>0</v>
      </c>
      <c r="M290" s="2">
        <v>0</v>
      </c>
      <c r="N290" s="50">
        <v>3</v>
      </c>
      <c r="O290" s="28">
        <f t="shared" si="19"/>
        <v>2</v>
      </c>
      <c r="P290" s="43">
        <v>2</v>
      </c>
      <c r="Q290" s="2">
        <v>0</v>
      </c>
      <c r="R290" s="2">
        <v>1</v>
      </c>
      <c r="S290" s="2"/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/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/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/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2</v>
      </c>
      <c r="H294" s="29">
        <v>0</v>
      </c>
      <c r="I294" s="30">
        <v>0</v>
      </c>
      <c r="J294" s="27">
        <f t="shared" si="17"/>
        <v>2</v>
      </c>
      <c r="K294" s="28">
        <f t="shared" si="18"/>
        <v>4</v>
      </c>
      <c r="L294" s="50">
        <v>1</v>
      </c>
      <c r="M294" s="2">
        <v>1</v>
      </c>
      <c r="N294" s="50">
        <v>1</v>
      </c>
      <c r="O294" s="28">
        <f t="shared" si="19"/>
        <v>4</v>
      </c>
      <c r="P294" s="43">
        <v>4</v>
      </c>
      <c r="Q294" s="2">
        <v>0</v>
      </c>
      <c r="R294" s="2">
        <v>0</v>
      </c>
      <c r="S294" s="2"/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/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/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6</v>
      </c>
      <c r="H297" s="29">
        <v>1</v>
      </c>
      <c r="I297" s="30">
        <v>1</v>
      </c>
      <c r="J297" s="27">
        <f t="shared" si="17"/>
        <v>5</v>
      </c>
      <c r="K297" s="28">
        <f t="shared" si="18"/>
        <v>7</v>
      </c>
      <c r="L297" s="50">
        <v>4</v>
      </c>
      <c r="M297" s="2">
        <v>7</v>
      </c>
      <c r="N297" s="50">
        <v>1</v>
      </c>
      <c r="O297" s="28">
        <f t="shared" si="19"/>
        <v>1</v>
      </c>
      <c r="P297" s="43">
        <v>0</v>
      </c>
      <c r="Q297" s="2">
        <v>0</v>
      </c>
      <c r="R297" s="2">
        <v>1</v>
      </c>
      <c r="S297" s="2"/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23</v>
      </c>
      <c r="H298" s="29">
        <v>8</v>
      </c>
      <c r="I298" s="30">
        <v>17</v>
      </c>
      <c r="J298" s="27">
        <f t="shared" si="17"/>
        <v>15</v>
      </c>
      <c r="K298" s="28">
        <f t="shared" si="18"/>
        <v>10</v>
      </c>
      <c r="L298" s="50">
        <v>8</v>
      </c>
      <c r="M298" s="2">
        <v>10</v>
      </c>
      <c r="N298" s="50">
        <v>7</v>
      </c>
      <c r="O298" s="28">
        <f t="shared" si="19"/>
        <v>6</v>
      </c>
      <c r="P298" s="43">
        <v>6</v>
      </c>
      <c r="Q298" s="2">
        <v>3</v>
      </c>
      <c r="R298" s="2">
        <v>2</v>
      </c>
      <c r="S298" s="2"/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/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0</v>
      </c>
      <c r="H300" s="29">
        <v>0</v>
      </c>
      <c r="I300" s="30">
        <v>0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/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2">
        <v>0</v>
      </c>
      <c r="N301" s="50">
        <v>0</v>
      </c>
      <c r="O301" s="28">
        <f t="shared" si="19"/>
        <v>0</v>
      </c>
      <c r="P301" s="43">
        <v>0</v>
      </c>
      <c r="Q301" s="2">
        <v>0</v>
      </c>
      <c r="R301" s="2">
        <v>0</v>
      </c>
      <c r="S301" s="2"/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15</v>
      </c>
      <c r="H302" s="29">
        <v>4</v>
      </c>
      <c r="I302" s="30">
        <v>4</v>
      </c>
      <c r="J302" s="27">
        <f t="shared" si="17"/>
        <v>11</v>
      </c>
      <c r="K302" s="28">
        <f t="shared" si="18"/>
        <v>22</v>
      </c>
      <c r="L302" s="50">
        <v>2</v>
      </c>
      <c r="M302" s="2">
        <v>6</v>
      </c>
      <c r="N302" s="50">
        <v>9</v>
      </c>
      <c r="O302" s="28">
        <f t="shared" si="19"/>
        <v>22</v>
      </c>
      <c r="P302" s="43">
        <v>14</v>
      </c>
      <c r="Q302" s="2">
        <v>6</v>
      </c>
      <c r="R302" s="2">
        <v>22</v>
      </c>
      <c r="S302" s="2"/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/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/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/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/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/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0</v>
      </c>
      <c r="H308" s="29">
        <v>0</v>
      </c>
      <c r="I308" s="30">
        <v>0</v>
      </c>
      <c r="J308" s="27">
        <f t="shared" si="17"/>
        <v>0</v>
      </c>
      <c r="K308" s="28">
        <f t="shared" si="18"/>
        <v>0</v>
      </c>
      <c r="L308" s="50">
        <v>0</v>
      </c>
      <c r="M308" s="2">
        <v>0</v>
      </c>
      <c r="N308" s="50">
        <v>0</v>
      </c>
      <c r="O308" s="28">
        <f t="shared" si="19"/>
        <v>0</v>
      </c>
      <c r="P308" s="43">
        <v>0</v>
      </c>
      <c r="Q308" s="2">
        <v>0</v>
      </c>
      <c r="R308" s="2">
        <v>0</v>
      </c>
      <c r="S308" s="2"/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1</v>
      </c>
      <c r="H309" s="29">
        <v>0</v>
      </c>
      <c r="I309" s="30">
        <v>0</v>
      </c>
      <c r="J309" s="27">
        <f t="shared" si="17"/>
        <v>1</v>
      </c>
      <c r="K309" s="28">
        <f t="shared" si="18"/>
        <v>1</v>
      </c>
      <c r="L309" s="50">
        <v>0</v>
      </c>
      <c r="M309" s="2">
        <v>0</v>
      </c>
      <c r="N309" s="50">
        <v>1</v>
      </c>
      <c r="O309" s="28">
        <f t="shared" si="19"/>
        <v>1</v>
      </c>
      <c r="P309" s="43">
        <v>0</v>
      </c>
      <c r="Q309" s="2">
        <v>0</v>
      </c>
      <c r="R309" s="2">
        <v>1</v>
      </c>
      <c r="S309" s="2"/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2</v>
      </c>
      <c r="H310" s="29">
        <v>1</v>
      </c>
      <c r="I310" s="30">
        <v>1</v>
      </c>
      <c r="J310" s="27">
        <f t="shared" si="17"/>
        <v>1</v>
      </c>
      <c r="K310" s="28">
        <f t="shared" si="18"/>
        <v>2</v>
      </c>
      <c r="L310" s="50">
        <v>0</v>
      </c>
      <c r="M310" s="2">
        <v>0</v>
      </c>
      <c r="N310" s="50">
        <v>1</v>
      </c>
      <c r="O310" s="28">
        <f t="shared" si="19"/>
        <v>2</v>
      </c>
      <c r="P310" s="43">
        <v>0</v>
      </c>
      <c r="Q310" s="2">
        <v>0</v>
      </c>
      <c r="R310" s="2">
        <v>2</v>
      </c>
      <c r="S310" s="2"/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/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6</v>
      </c>
      <c r="H312" s="29">
        <v>3</v>
      </c>
      <c r="I312" s="30">
        <v>3</v>
      </c>
      <c r="J312" s="27">
        <f t="shared" si="17"/>
        <v>3</v>
      </c>
      <c r="K312" s="28">
        <f t="shared" si="18"/>
        <v>1</v>
      </c>
      <c r="L312" s="50">
        <v>2</v>
      </c>
      <c r="M312" s="2">
        <v>1</v>
      </c>
      <c r="N312" s="50">
        <v>1</v>
      </c>
      <c r="O312" s="28">
        <f t="shared" si="19"/>
        <v>1</v>
      </c>
      <c r="P312" s="43">
        <v>1</v>
      </c>
      <c r="Q312" s="2">
        <v>0</v>
      </c>
      <c r="R312" s="2">
        <v>0</v>
      </c>
      <c r="S312" s="2"/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/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10</v>
      </c>
      <c r="H314" s="29">
        <v>5</v>
      </c>
      <c r="I314" s="30">
        <v>2</v>
      </c>
      <c r="J314" s="27">
        <f t="shared" si="17"/>
        <v>5</v>
      </c>
      <c r="K314" s="28">
        <f t="shared" si="18"/>
        <v>2</v>
      </c>
      <c r="L314" s="50">
        <v>3</v>
      </c>
      <c r="M314" s="2">
        <v>2</v>
      </c>
      <c r="N314" s="50">
        <v>2</v>
      </c>
      <c r="O314" s="28">
        <f t="shared" si="19"/>
        <v>1</v>
      </c>
      <c r="P314" s="43">
        <v>1</v>
      </c>
      <c r="Q314" s="2">
        <v>0</v>
      </c>
      <c r="R314" s="2">
        <v>0</v>
      </c>
      <c r="S314" s="2"/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/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/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/>
    </row>
    <row r="318" spans="1:19" customFormat="1" hidden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0</v>
      </c>
      <c r="H318" s="29">
        <v>0</v>
      </c>
      <c r="I318" s="30">
        <v>0</v>
      </c>
      <c r="J318" s="27">
        <f t="shared" si="17"/>
        <v>0</v>
      </c>
      <c r="K318" s="28">
        <f t="shared" si="18"/>
        <v>0</v>
      </c>
      <c r="L318" s="50">
        <v>0</v>
      </c>
      <c r="M318" s="2">
        <v>0</v>
      </c>
      <c r="N318" s="50">
        <v>0</v>
      </c>
      <c r="O318" s="28">
        <f t="shared" si="19"/>
        <v>0</v>
      </c>
      <c r="P318" s="43">
        <v>0</v>
      </c>
      <c r="Q318" s="2">
        <v>0</v>
      </c>
      <c r="R318" s="2">
        <v>0</v>
      </c>
      <c r="S318" s="2"/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2</v>
      </c>
      <c r="H319" s="29">
        <v>2</v>
      </c>
      <c r="I319" s="30">
        <v>2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/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9</v>
      </c>
      <c r="H320" s="29">
        <v>5</v>
      </c>
      <c r="I320" s="30">
        <v>60</v>
      </c>
      <c r="J320" s="27">
        <f t="shared" si="17"/>
        <v>4</v>
      </c>
      <c r="K320" s="28">
        <f t="shared" si="18"/>
        <v>2</v>
      </c>
      <c r="L320" s="50">
        <v>1</v>
      </c>
      <c r="M320" s="2">
        <v>2</v>
      </c>
      <c r="N320" s="50">
        <v>3</v>
      </c>
      <c r="O320" s="28">
        <f t="shared" si="19"/>
        <v>2</v>
      </c>
      <c r="P320" s="43">
        <v>2</v>
      </c>
      <c r="Q320" s="2">
        <v>1</v>
      </c>
      <c r="R320" s="2">
        <v>2</v>
      </c>
      <c r="S320" s="2"/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/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3</v>
      </c>
      <c r="H322" s="29">
        <v>1</v>
      </c>
      <c r="I322" s="30">
        <v>2</v>
      </c>
      <c r="J322" s="27">
        <f t="shared" ref="J322:J385" si="21">L322+N322</f>
        <v>2</v>
      </c>
      <c r="K322" s="28">
        <f t="shared" ref="K322:K385" si="22">MAX(P322:S322, M322)</f>
        <v>2</v>
      </c>
      <c r="L322" s="50">
        <v>0</v>
      </c>
      <c r="M322" s="2">
        <v>0</v>
      </c>
      <c r="N322" s="50">
        <v>2</v>
      </c>
      <c r="O322" s="28">
        <f t="shared" ref="O322:O355" si="23">MAX(P322:S322)</f>
        <v>2</v>
      </c>
      <c r="P322" s="43">
        <v>2</v>
      </c>
      <c r="Q322" s="2">
        <v>1</v>
      </c>
      <c r="R322" s="2">
        <v>0</v>
      </c>
      <c r="S322" s="2"/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18</v>
      </c>
      <c r="H323" s="29">
        <v>10</v>
      </c>
      <c r="I323" s="30">
        <v>39</v>
      </c>
      <c r="J323" s="27">
        <f t="shared" si="21"/>
        <v>8</v>
      </c>
      <c r="K323" s="28">
        <f t="shared" si="22"/>
        <v>10</v>
      </c>
      <c r="L323" s="50">
        <v>3</v>
      </c>
      <c r="M323" s="2">
        <v>10</v>
      </c>
      <c r="N323" s="50">
        <v>5</v>
      </c>
      <c r="O323" s="28">
        <f t="shared" si="23"/>
        <v>2</v>
      </c>
      <c r="P323" s="43">
        <v>1</v>
      </c>
      <c r="Q323" s="2">
        <v>1</v>
      </c>
      <c r="R323" s="2">
        <v>2</v>
      </c>
      <c r="S323" s="2"/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7</v>
      </c>
      <c r="H324" s="29">
        <v>2</v>
      </c>
      <c r="I324" s="30">
        <v>6</v>
      </c>
      <c r="J324" s="27">
        <f t="shared" si="21"/>
        <v>5</v>
      </c>
      <c r="K324" s="28">
        <f t="shared" si="22"/>
        <v>1</v>
      </c>
      <c r="L324" s="50">
        <v>2</v>
      </c>
      <c r="M324" s="2">
        <v>1</v>
      </c>
      <c r="N324" s="50">
        <v>3</v>
      </c>
      <c r="O324" s="28">
        <f t="shared" si="23"/>
        <v>1</v>
      </c>
      <c r="P324" s="43">
        <v>1</v>
      </c>
      <c r="Q324" s="2">
        <v>1</v>
      </c>
      <c r="R324" s="2">
        <v>1</v>
      </c>
      <c r="S324" s="2"/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11</v>
      </c>
      <c r="H325" s="29">
        <v>5</v>
      </c>
      <c r="I325" s="30">
        <v>7</v>
      </c>
      <c r="J325" s="27">
        <f t="shared" si="21"/>
        <v>6</v>
      </c>
      <c r="K325" s="28">
        <f t="shared" si="22"/>
        <v>4</v>
      </c>
      <c r="L325" s="50">
        <v>3</v>
      </c>
      <c r="M325" s="2">
        <v>2</v>
      </c>
      <c r="N325" s="50">
        <v>3</v>
      </c>
      <c r="O325" s="28">
        <f t="shared" si="23"/>
        <v>4</v>
      </c>
      <c r="P325" s="43">
        <v>4</v>
      </c>
      <c r="Q325" s="2">
        <v>2</v>
      </c>
      <c r="R325" s="2">
        <v>0</v>
      </c>
      <c r="S325" s="2"/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/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7</v>
      </c>
      <c r="H327" s="29">
        <v>4</v>
      </c>
      <c r="I327" s="30">
        <v>28</v>
      </c>
      <c r="J327" s="27">
        <f t="shared" si="21"/>
        <v>3</v>
      </c>
      <c r="K327" s="28">
        <f t="shared" si="22"/>
        <v>6</v>
      </c>
      <c r="L327" s="50">
        <v>0</v>
      </c>
      <c r="M327" s="2">
        <v>0</v>
      </c>
      <c r="N327" s="50">
        <v>3</v>
      </c>
      <c r="O327" s="28">
        <f t="shared" si="23"/>
        <v>6</v>
      </c>
      <c r="P327" s="43">
        <v>6</v>
      </c>
      <c r="Q327" s="2">
        <v>1</v>
      </c>
      <c r="R327" s="2">
        <v>4</v>
      </c>
      <c r="S327" s="2"/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12</v>
      </c>
      <c r="H328" s="29">
        <v>7</v>
      </c>
      <c r="I328" s="30">
        <v>13</v>
      </c>
      <c r="J328" s="27">
        <f t="shared" si="21"/>
        <v>5</v>
      </c>
      <c r="K328" s="28">
        <f t="shared" si="22"/>
        <v>2</v>
      </c>
      <c r="L328" s="50">
        <v>3</v>
      </c>
      <c r="M328" s="2">
        <v>2</v>
      </c>
      <c r="N328" s="50">
        <v>2</v>
      </c>
      <c r="O328" s="28">
        <f t="shared" si="23"/>
        <v>1</v>
      </c>
      <c r="P328" s="43">
        <v>1</v>
      </c>
      <c r="Q328" s="2">
        <v>0</v>
      </c>
      <c r="R328" s="2">
        <v>1</v>
      </c>
      <c r="S328" s="2"/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/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0</v>
      </c>
      <c r="H330" s="29">
        <v>0</v>
      </c>
      <c r="I330" s="30">
        <v>0</v>
      </c>
      <c r="J330" s="27">
        <f t="shared" si="21"/>
        <v>0</v>
      </c>
      <c r="K330" s="28">
        <f t="shared" si="22"/>
        <v>0</v>
      </c>
      <c r="L330" s="50">
        <v>0</v>
      </c>
      <c r="M330" s="2">
        <v>0</v>
      </c>
      <c r="N330" s="50">
        <v>0</v>
      </c>
      <c r="O330" s="28">
        <f t="shared" si="23"/>
        <v>0</v>
      </c>
      <c r="P330" s="43">
        <v>0</v>
      </c>
      <c r="Q330" s="2">
        <v>0</v>
      </c>
      <c r="R330" s="2">
        <v>0</v>
      </c>
      <c r="S330" s="2"/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4</v>
      </c>
      <c r="H331" s="29">
        <v>2</v>
      </c>
      <c r="I331" s="30">
        <v>3</v>
      </c>
      <c r="J331" s="27">
        <f t="shared" si="21"/>
        <v>2</v>
      </c>
      <c r="K331" s="28">
        <f t="shared" si="22"/>
        <v>3</v>
      </c>
      <c r="L331" s="50">
        <v>0</v>
      </c>
      <c r="M331" s="2">
        <v>0</v>
      </c>
      <c r="N331" s="50">
        <v>2</v>
      </c>
      <c r="O331" s="28">
        <f t="shared" si="23"/>
        <v>3</v>
      </c>
      <c r="P331" s="43">
        <v>3</v>
      </c>
      <c r="Q331" s="2">
        <v>1</v>
      </c>
      <c r="R331" s="2">
        <v>0</v>
      </c>
      <c r="S331" s="2"/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7</v>
      </c>
      <c r="H332" s="29">
        <v>4</v>
      </c>
      <c r="I332" s="30">
        <v>31</v>
      </c>
      <c r="J332" s="27">
        <f t="shared" si="21"/>
        <v>3</v>
      </c>
      <c r="K332" s="28">
        <f t="shared" si="22"/>
        <v>2</v>
      </c>
      <c r="L332" s="50">
        <v>2</v>
      </c>
      <c r="M332" s="2">
        <v>2</v>
      </c>
      <c r="N332" s="50">
        <v>1</v>
      </c>
      <c r="O332" s="28">
        <f t="shared" si="23"/>
        <v>1</v>
      </c>
      <c r="P332" s="43">
        <v>1</v>
      </c>
      <c r="Q332" s="2">
        <v>0</v>
      </c>
      <c r="R332" s="2">
        <v>0</v>
      </c>
      <c r="S332" s="2"/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9</v>
      </c>
      <c r="H333" s="29">
        <v>6</v>
      </c>
      <c r="I333" s="30">
        <v>23</v>
      </c>
      <c r="J333" s="27">
        <f t="shared" si="21"/>
        <v>3</v>
      </c>
      <c r="K333" s="28">
        <f t="shared" si="22"/>
        <v>1</v>
      </c>
      <c r="L333" s="50">
        <v>0</v>
      </c>
      <c r="M333" s="2">
        <v>0</v>
      </c>
      <c r="N333" s="50">
        <v>3</v>
      </c>
      <c r="O333" s="28">
        <f t="shared" si="23"/>
        <v>1</v>
      </c>
      <c r="P333" s="43">
        <v>1</v>
      </c>
      <c r="Q333" s="2">
        <v>0</v>
      </c>
      <c r="R333" s="2">
        <v>1</v>
      </c>
      <c r="S333" s="2"/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/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5">
        <f t="shared" si="20"/>
        <v>25</v>
      </c>
      <c r="H335" s="29">
        <v>13</v>
      </c>
      <c r="I335" s="30">
        <v>25</v>
      </c>
      <c r="J335" s="27">
        <f t="shared" si="21"/>
        <v>12</v>
      </c>
      <c r="K335" s="28">
        <f t="shared" si="22"/>
        <v>9</v>
      </c>
      <c r="L335" s="50">
        <v>3</v>
      </c>
      <c r="M335" s="2">
        <v>5</v>
      </c>
      <c r="N335" s="50">
        <v>9</v>
      </c>
      <c r="O335" s="28">
        <f t="shared" si="23"/>
        <v>9</v>
      </c>
      <c r="P335" s="43">
        <v>6</v>
      </c>
      <c r="Q335" s="2">
        <v>2</v>
      </c>
      <c r="R335" s="2">
        <v>9</v>
      </c>
      <c r="S335" s="2"/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/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2</v>
      </c>
      <c r="H337" s="29">
        <v>2</v>
      </c>
      <c r="I337" s="30">
        <v>1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/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/>
    </row>
    <row r="339" spans="1:19" customFormat="1" hidden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/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3</v>
      </c>
      <c r="H340" s="29">
        <v>1</v>
      </c>
      <c r="I340" s="30">
        <v>4</v>
      </c>
      <c r="J340" s="27">
        <f t="shared" si="21"/>
        <v>2</v>
      </c>
      <c r="K340" s="28">
        <f t="shared" si="22"/>
        <v>1</v>
      </c>
      <c r="L340" s="50">
        <v>2</v>
      </c>
      <c r="M340" s="2">
        <v>1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/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3</v>
      </c>
      <c r="H341" s="29">
        <v>1</v>
      </c>
      <c r="I341" s="30">
        <v>2</v>
      </c>
      <c r="J341" s="27">
        <f t="shared" si="21"/>
        <v>2</v>
      </c>
      <c r="K341" s="28">
        <f t="shared" si="22"/>
        <v>1</v>
      </c>
      <c r="L341" s="50">
        <v>2</v>
      </c>
      <c r="M341" s="2">
        <v>1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/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/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/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/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/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/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/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17</v>
      </c>
      <c r="H348" s="29">
        <v>5</v>
      </c>
      <c r="I348" s="30">
        <v>11</v>
      </c>
      <c r="J348" s="27">
        <f t="shared" si="21"/>
        <v>12</v>
      </c>
      <c r="K348" s="28">
        <f t="shared" si="22"/>
        <v>10</v>
      </c>
      <c r="L348" s="50">
        <v>3</v>
      </c>
      <c r="M348" s="2">
        <v>1</v>
      </c>
      <c r="N348" s="50">
        <v>9</v>
      </c>
      <c r="O348" s="28">
        <f t="shared" si="23"/>
        <v>10</v>
      </c>
      <c r="P348" s="43">
        <v>10</v>
      </c>
      <c r="Q348" s="2">
        <v>2</v>
      </c>
      <c r="R348" s="2">
        <v>3</v>
      </c>
      <c r="S348" s="2"/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11</v>
      </c>
      <c r="H349" s="29">
        <v>6</v>
      </c>
      <c r="I349" s="30">
        <v>7</v>
      </c>
      <c r="J349" s="27">
        <f t="shared" si="21"/>
        <v>5</v>
      </c>
      <c r="K349" s="28">
        <f t="shared" si="22"/>
        <v>8</v>
      </c>
      <c r="L349" s="50">
        <v>3</v>
      </c>
      <c r="M349" s="2">
        <v>8</v>
      </c>
      <c r="N349" s="50">
        <v>2</v>
      </c>
      <c r="O349" s="28">
        <f t="shared" si="23"/>
        <v>3</v>
      </c>
      <c r="P349" s="43">
        <v>3</v>
      </c>
      <c r="Q349" s="2">
        <v>0</v>
      </c>
      <c r="R349" s="2">
        <v>0</v>
      </c>
      <c r="S349" s="2"/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17</v>
      </c>
      <c r="H350" s="29">
        <v>7</v>
      </c>
      <c r="I350" s="30">
        <v>62</v>
      </c>
      <c r="J350" s="27">
        <f t="shared" si="21"/>
        <v>10</v>
      </c>
      <c r="K350" s="28">
        <f t="shared" si="22"/>
        <v>10</v>
      </c>
      <c r="L350" s="50">
        <v>6</v>
      </c>
      <c r="M350" s="2">
        <v>10</v>
      </c>
      <c r="N350" s="50">
        <v>4</v>
      </c>
      <c r="O350" s="28">
        <f t="shared" si="23"/>
        <v>4</v>
      </c>
      <c r="P350" s="43">
        <v>1</v>
      </c>
      <c r="Q350" s="2">
        <v>2</v>
      </c>
      <c r="R350" s="2">
        <v>4</v>
      </c>
      <c r="S350" s="2"/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/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0</v>
      </c>
      <c r="H352" s="29">
        <v>0</v>
      </c>
      <c r="I352" s="30">
        <v>0</v>
      </c>
      <c r="J352" s="27">
        <f t="shared" si="21"/>
        <v>0</v>
      </c>
      <c r="K352" s="28">
        <f t="shared" si="22"/>
        <v>0</v>
      </c>
      <c r="L352" s="50">
        <v>0</v>
      </c>
      <c r="M352" s="2">
        <v>0</v>
      </c>
      <c r="N352" s="50">
        <v>0</v>
      </c>
      <c r="O352" s="28">
        <f t="shared" si="23"/>
        <v>0</v>
      </c>
      <c r="P352" s="43">
        <v>0</v>
      </c>
      <c r="Q352" s="2">
        <v>0</v>
      </c>
      <c r="R352" s="2">
        <v>0</v>
      </c>
      <c r="S352" s="2"/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/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/>
    </row>
    <row r="355" spans="1:19" customFormat="1" hidden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5">
        <f t="shared" si="20"/>
        <v>0</v>
      </c>
      <c r="H355" s="29">
        <v>0</v>
      </c>
      <c r="I355" s="30">
        <v>0</v>
      </c>
      <c r="J355" s="27">
        <f t="shared" si="21"/>
        <v>0</v>
      </c>
      <c r="K355" s="28">
        <f t="shared" si="22"/>
        <v>0</v>
      </c>
      <c r="L355" s="50">
        <v>0</v>
      </c>
      <c r="M355" s="2">
        <v>0</v>
      </c>
      <c r="N355" s="50">
        <v>0</v>
      </c>
      <c r="O355" s="28">
        <f t="shared" si="23"/>
        <v>0</v>
      </c>
      <c r="P355" s="43">
        <v>0</v>
      </c>
      <c r="Q355" s="2">
        <v>0</v>
      </c>
      <c r="R355" s="2">
        <v>0</v>
      </c>
      <c r="S355" s="2"/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/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/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/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/>
    </row>
    <row r="360" spans="1:19" customFormat="1" hidden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0</v>
      </c>
      <c r="H360" s="29">
        <v>0</v>
      </c>
      <c r="I360" s="30">
        <v>0</v>
      </c>
      <c r="J360" s="27">
        <f t="shared" si="21"/>
        <v>0</v>
      </c>
      <c r="K360" s="28">
        <f t="shared" si="22"/>
        <v>0</v>
      </c>
      <c r="L360" s="50">
        <v>0</v>
      </c>
      <c r="M360" s="2">
        <v>0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/>
    </row>
    <row r="361" spans="1:19" customFormat="1" hidden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0</v>
      </c>
      <c r="H361" s="29">
        <v>0</v>
      </c>
      <c r="I361" s="30">
        <v>0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/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5</v>
      </c>
      <c r="H362" s="29">
        <v>3</v>
      </c>
      <c r="I362" s="30">
        <v>3</v>
      </c>
      <c r="J362" s="27">
        <f t="shared" si="21"/>
        <v>2</v>
      </c>
      <c r="K362" s="28">
        <f t="shared" si="22"/>
        <v>4</v>
      </c>
      <c r="L362" s="50">
        <v>2</v>
      </c>
      <c r="M362" s="2">
        <v>4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/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/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/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0</v>
      </c>
      <c r="H365" s="29">
        <v>0</v>
      </c>
      <c r="I365" s="30">
        <v>0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/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6</v>
      </c>
      <c r="H366" s="29">
        <v>4</v>
      </c>
      <c r="I366" s="30">
        <v>3</v>
      </c>
      <c r="J366" s="27">
        <f t="shared" si="21"/>
        <v>2</v>
      </c>
      <c r="K366" s="28">
        <f t="shared" si="22"/>
        <v>2</v>
      </c>
      <c r="L366" s="50">
        <v>1</v>
      </c>
      <c r="M366" s="2">
        <v>1</v>
      </c>
      <c r="N366" s="50">
        <v>1</v>
      </c>
      <c r="O366" s="28">
        <f t="shared" si="24"/>
        <v>2</v>
      </c>
      <c r="P366" s="43">
        <v>0</v>
      </c>
      <c r="Q366" s="2">
        <v>0</v>
      </c>
      <c r="R366" s="2">
        <v>2</v>
      </c>
      <c r="S366" s="2"/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/>
    </row>
    <row r="368" spans="1:19" customFormat="1" hidden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0</v>
      </c>
      <c r="H368" s="29">
        <v>0</v>
      </c>
      <c r="I368" s="30">
        <v>0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/>
    </row>
    <row r="369" spans="1:19" customFormat="1" hidden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0</v>
      </c>
      <c r="H369" s="29">
        <v>0</v>
      </c>
      <c r="I369" s="30">
        <v>0</v>
      </c>
      <c r="J369" s="27">
        <f t="shared" si="21"/>
        <v>0</v>
      </c>
      <c r="K369" s="28">
        <f t="shared" si="22"/>
        <v>0</v>
      </c>
      <c r="L369" s="50">
        <v>0</v>
      </c>
      <c r="M369" s="2">
        <v>0</v>
      </c>
      <c r="N369" s="50">
        <v>0</v>
      </c>
      <c r="O369" s="28">
        <f t="shared" si="24"/>
        <v>0</v>
      </c>
      <c r="P369" s="43">
        <v>0</v>
      </c>
      <c r="Q369" s="2">
        <v>0</v>
      </c>
      <c r="R369" s="2">
        <v>0</v>
      </c>
      <c r="S369" s="2"/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0</v>
      </c>
      <c r="H370" s="29">
        <v>0</v>
      </c>
      <c r="I370" s="30">
        <v>0</v>
      </c>
      <c r="J370" s="27">
        <f t="shared" si="21"/>
        <v>0</v>
      </c>
      <c r="K370" s="28">
        <f t="shared" si="22"/>
        <v>0</v>
      </c>
      <c r="L370" s="50">
        <v>0</v>
      </c>
      <c r="M370" s="2">
        <v>0</v>
      </c>
      <c r="N370" s="50">
        <v>0</v>
      </c>
      <c r="O370" s="28">
        <f t="shared" si="24"/>
        <v>0</v>
      </c>
      <c r="P370" s="43">
        <v>0</v>
      </c>
      <c r="Q370" s="2">
        <v>0</v>
      </c>
      <c r="R370" s="2">
        <v>0</v>
      </c>
      <c r="S370" s="2"/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/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6</v>
      </c>
      <c r="H372" s="29">
        <v>5</v>
      </c>
      <c r="I372" s="30">
        <v>3</v>
      </c>
      <c r="J372" s="27">
        <f t="shared" si="21"/>
        <v>1</v>
      </c>
      <c r="K372" s="28">
        <f t="shared" si="22"/>
        <v>2</v>
      </c>
      <c r="L372" s="50">
        <v>0</v>
      </c>
      <c r="M372" s="2">
        <v>0</v>
      </c>
      <c r="N372" s="50">
        <v>1</v>
      </c>
      <c r="O372" s="28">
        <f t="shared" si="24"/>
        <v>2</v>
      </c>
      <c r="P372" s="43">
        <v>0</v>
      </c>
      <c r="Q372" s="2">
        <v>0</v>
      </c>
      <c r="R372" s="2">
        <v>2</v>
      </c>
      <c r="S372" s="2"/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/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/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/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/>
    </row>
    <row r="377" spans="1:19" customFormat="1" hidden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5">
        <f t="shared" si="20"/>
        <v>0</v>
      </c>
      <c r="H377" s="29">
        <v>0</v>
      </c>
      <c r="I377" s="30">
        <v>0</v>
      </c>
      <c r="J377" s="27">
        <f t="shared" si="21"/>
        <v>0</v>
      </c>
      <c r="K377" s="28">
        <f t="shared" si="22"/>
        <v>0</v>
      </c>
      <c r="L377" s="50">
        <v>0</v>
      </c>
      <c r="M377" s="2">
        <v>0</v>
      </c>
      <c r="N377" s="50">
        <v>0</v>
      </c>
      <c r="O377" s="28">
        <f t="shared" si="24"/>
        <v>0</v>
      </c>
      <c r="P377" s="43">
        <v>0</v>
      </c>
      <c r="Q377" s="2">
        <v>0</v>
      </c>
      <c r="R377" s="2">
        <v>0</v>
      </c>
      <c r="S377" s="2"/>
    </row>
    <row r="378" spans="1:19" customFormat="1" hidden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0</v>
      </c>
      <c r="H378" s="29">
        <v>0</v>
      </c>
      <c r="I378" s="30">
        <v>0</v>
      </c>
      <c r="J378" s="27">
        <f t="shared" si="21"/>
        <v>0</v>
      </c>
      <c r="K378" s="28">
        <f t="shared" si="22"/>
        <v>0</v>
      </c>
      <c r="L378" s="50">
        <v>0</v>
      </c>
      <c r="M378" s="2">
        <v>0</v>
      </c>
      <c r="N378" s="50">
        <v>0</v>
      </c>
      <c r="O378" s="28">
        <f t="shared" si="24"/>
        <v>0</v>
      </c>
      <c r="P378" s="43">
        <v>0</v>
      </c>
      <c r="Q378" s="2">
        <v>0</v>
      </c>
      <c r="R378" s="2">
        <v>0</v>
      </c>
      <c r="S378" s="2"/>
    </row>
    <row r="379" spans="1:19" customFormat="1" hidden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/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/>
    </row>
    <row r="381" spans="1:19" customFormat="1" hidden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/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16</v>
      </c>
      <c r="H382" s="29">
        <v>6</v>
      </c>
      <c r="I382" s="30">
        <v>12</v>
      </c>
      <c r="J382" s="27">
        <f t="shared" si="21"/>
        <v>10</v>
      </c>
      <c r="K382" s="28">
        <f t="shared" si="22"/>
        <v>10</v>
      </c>
      <c r="L382" s="50">
        <v>5</v>
      </c>
      <c r="M382" s="2">
        <v>10</v>
      </c>
      <c r="N382" s="50">
        <v>5</v>
      </c>
      <c r="O382" s="28">
        <f t="shared" si="24"/>
        <v>3</v>
      </c>
      <c r="P382" s="43">
        <v>3</v>
      </c>
      <c r="Q382" s="2">
        <v>3</v>
      </c>
      <c r="R382" s="2">
        <v>0</v>
      </c>
      <c r="S382" s="2"/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/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/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/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/>
    </row>
    <row r="387" spans="1:19" customFormat="1" hidden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/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1</v>
      </c>
      <c r="H388" s="29">
        <v>0</v>
      </c>
      <c r="I388" s="30">
        <v>0</v>
      </c>
      <c r="J388" s="27">
        <f t="shared" si="26"/>
        <v>1</v>
      </c>
      <c r="K388" s="28">
        <f t="shared" si="27"/>
        <v>2</v>
      </c>
      <c r="L388" s="50">
        <v>0</v>
      </c>
      <c r="M388" s="2">
        <v>0</v>
      </c>
      <c r="N388" s="50">
        <v>1</v>
      </c>
      <c r="O388" s="28">
        <f t="shared" si="24"/>
        <v>2</v>
      </c>
      <c r="P388" s="43">
        <v>2</v>
      </c>
      <c r="Q388" s="2">
        <v>0</v>
      </c>
      <c r="R388" s="2">
        <v>0</v>
      </c>
      <c r="S388" s="2"/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/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/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/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/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/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/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2</v>
      </c>
      <c r="H395" s="29">
        <v>1</v>
      </c>
      <c r="I395" s="30">
        <v>1</v>
      </c>
      <c r="J395" s="27">
        <f t="shared" si="26"/>
        <v>1</v>
      </c>
      <c r="K395" s="28">
        <f t="shared" si="27"/>
        <v>1</v>
      </c>
      <c r="L395" s="50">
        <v>1</v>
      </c>
      <c r="M395" s="2">
        <v>1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/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1</v>
      </c>
      <c r="H396" s="29">
        <v>0</v>
      </c>
      <c r="I396" s="30">
        <v>0</v>
      </c>
      <c r="J396" s="27">
        <f t="shared" si="26"/>
        <v>1</v>
      </c>
      <c r="K396" s="28">
        <f t="shared" si="27"/>
        <v>1</v>
      </c>
      <c r="L396" s="50">
        <v>1</v>
      </c>
      <c r="M396" s="2">
        <v>1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/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/>
    </row>
    <row r="398" spans="1:19" customFormat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5">
        <f t="shared" si="25"/>
        <v>2</v>
      </c>
      <c r="H398" s="29">
        <v>2</v>
      </c>
      <c r="I398" s="30">
        <v>5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/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/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/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/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/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/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/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/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/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/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5">
        <f t="shared" si="25"/>
        <v>0</v>
      </c>
      <c r="H408" s="29">
        <v>0</v>
      </c>
      <c r="I408" s="30">
        <v>0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/>
    </row>
    <row r="409" spans="1:19" customFormat="1" hidden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/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5">
        <f t="shared" si="25"/>
        <v>2</v>
      </c>
      <c r="H410" s="95">
        <v>1</v>
      </c>
      <c r="I410" s="96">
        <v>1</v>
      </c>
      <c r="J410" s="27">
        <f t="shared" si="26"/>
        <v>1</v>
      </c>
      <c r="K410" s="28">
        <f t="shared" si="27"/>
        <v>1</v>
      </c>
      <c r="L410" s="50">
        <v>1</v>
      </c>
      <c r="M410" s="2">
        <v>1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/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/>
    </row>
    <row r="412" spans="1:19" customFormat="1" hidden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/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/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5">
        <f t="shared" si="25"/>
        <v>1</v>
      </c>
      <c r="H414" s="29">
        <v>0</v>
      </c>
      <c r="I414" s="30">
        <v>0</v>
      </c>
      <c r="J414" s="27">
        <f t="shared" si="26"/>
        <v>1</v>
      </c>
      <c r="K414" s="28">
        <f t="shared" si="27"/>
        <v>1</v>
      </c>
      <c r="L414" s="50">
        <v>0</v>
      </c>
      <c r="M414" s="2">
        <v>0</v>
      </c>
      <c r="N414" s="50">
        <v>1</v>
      </c>
      <c r="O414" s="28">
        <f t="shared" si="24"/>
        <v>1</v>
      </c>
      <c r="P414" s="43">
        <v>1</v>
      </c>
      <c r="Q414" s="2">
        <v>0</v>
      </c>
      <c r="R414" s="2">
        <v>0</v>
      </c>
      <c r="S414" s="2"/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5">
        <f t="shared" si="25"/>
        <v>6</v>
      </c>
      <c r="H415" s="29">
        <v>3</v>
      </c>
      <c r="I415" s="30">
        <v>3</v>
      </c>
      <c r="J415" s="27">
        <f t="shared" si="26"/>
        <v>3</v>
      </c>
      <c r="K415" s="28">
        <f t="shared" si="27"/>
        <v>2</v>
      </c>
      <c r="L415" s="50">
        <v>2</v>
      </c>
      <c r="M415" s="2">
        <v>2</v>
      </c>
      <c r="N415" s="50">
        <v>1</v>
      </c>
      <c r="O415" s="28">
        <f t="shared" si="24"/>
        <v>1</v>
      </c>
      <c r="P415" s="43">
        <v>1</v>
      </c>
      <c r="Q415" s="2">
        <v>0</v>
      </c>
      <c r="R415" s="2">
        <v>0</v>
      </c>
      <c r="S415" s="2"/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/>
    </row>
    <row r="417" spans="1:19" customFormat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5">
        <f t="shared" si="25"/>
        <v>2</v>
      </c>
      <c r="H417" s="95">
        <v>1</v>
      </c>
      <c r="I417" s="96">
        <v>1</v>
      </c>
      <c r="J417" s="27">
        <f t="shared" si="26"/>
        <v>1</v>
      </c>
      <c r="K417" s="28">
        <f t="shared" si="27"/>
        <v>1</v>
      </c>
      <c r="L417" s="50">
        <v>0</v>
      </c>
      <c r="M417" s="2">
        <v>0</v>
      </c>
      <c r="N417" s="50">
        <v>1</v>
      </c>
      <c r="O417" s="28">
        <f t="shared" si="24"/>
        <v>1</v>
      </c>
      <c r="P417" s="43">
        <v>0</v>
      </c>
      <c r="Q417" s="2">
        <v>0</v>
      </c>
      <c r="R417" s="2">
        <v>1</v>
      </c>
      <c r="S417" s="2"/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5">
        <f t="shared" si="25"/>
        <v>2</v>
      </c>
      <c r="H418" s="29">
        <v>0</v>
      </c>
      <c r="I418" s="30">
        <v>0</v>
      </c>
      <c r="J418" s="27">
        <f t="shared" si="26"/>
        <v>2</v>
      </c>
      <c r="K418" s="28">
        <f t="shared" si="27"/>
        <v>1</v>
      </c>
      <c r="L418" s="50">
        <v>2</v>
      </c>
      <c r="M418" s="2">
        <v>1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/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/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/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/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/>
    </row>
    <row r="423" spans="1:19" customFormat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5">
        <f t="shared" si="25"/>
        <v>2</v>
      </c>
      <c r="H423" s="95">
        <v>1</v>
      </c>
      <c r="I423" s="96">
        <v>1</v>
      </c>
      <c r="J423" s="27">
        <f t="shared" si="26"/>
        <v>1</v>
      </c>
      <c r="K423" s="28">
        <f t="shared" si="27"/>
        <v>1</v>
      </c>
      <c r="L423" s="50">
        <v>1</v>
      </c>
      <c r="M423" s="2">
        <v>1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/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5">
        <f t="shared" si="25"/>
        <v>1</v>
      </c>
      <c r="H424" s="29">
        <v>1</v>
      </c>
      <c r="I424" s="30">
        <v>1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/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/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/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5">
        <f t="shared" si="25"/>
        <v>1</v>
      </c>
      <c r="H427" s="29">
        <v>0</v>
      </c>
      <c r="I427" s="30">
        <v>0</v>
      </c>
      <c r="J427" s="27">
        <f t="shared" si="26"/>
        <v>1</v>
      </c>
      <c r="K427" s="28">
        <f t="shared" si="27"/>
        <v>2</v>
      </c>
      <c r="L427" s="50">
        <v>1</v>
      </c>
      <c r="M427" s="2">
        <v>2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/>
    </row>
    <row r="428" spans="1:19" customFormat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5">
        <f t="shared" si="25"/>
        <v>2</v>
      </c>
      <c r="H428" s="95">
        <v>1</v>
      </c>
      <c r="I428" s="96">
        <v>1</v>
      </c>
      <c r="J428" s="27">
        <f t="shared" si="26"/>
        <v>1</v>
      </c>
      <c r="K428" s="28">
        <f t="shared" si="27"/>
        <v>1</v>
      </c>
      <c r="L428" s="50">
        <v>1</v>
      </c>
      <c r="M428" s="2">
        <v>1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/>
    </row>
    <row r="429" spans="1:19" customFormat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5">
        <f t="shared" si="25"/>
        <v>3</v>
      </c>
      <c r="H429" s="29">
        <v>0</v>
      </c>
      <c r="I429" s="30">
        <v>0</v>
      </c>
      <c r="J429" s="27">
        <f t="shared" si="26"/>
        <v>3</v>
      </c>
      <c r="K429" s="28">
        <f t="shared" si="27"/>
        <v>3</v>
      </c>
      <c r="L429" s="50">
        <v>2</v>
      </c>
      <c r="M429" s="2">
        <v>3</v>
      </c>
      <c r="N429" s="50">
        <v>1</v>
      </c>
      <c r="O429" s="28">
        <f t="shared" si="28"/>
        <v>1</v>
      </c>
      <c r="P429" s="43">
        <v>0</v>
      </c>
      <c r="Q429" s="2">
        <v>1</v>
      </c>
      <c r="R429" s="2">
        <v>0</v>
      </c>
      <c r="S429" s="2"/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/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5">
        <f t="shared" si="25"/>
        <v>6</v>
      </c>
      <c r="H431" s="29">
        <v>4</v>
      </c>
      <c r="I431" s="30">
        <v>1</v>
      </c>
      <c r="J431" s="27">
        <f t="shared" si="26"/>
        <v>2</v>
      </c>
      <c r="K431" s="28">
        <f t="shared" si="27"/>
        <v>2</v>
      </c>
      <c r="L431" s="50">
        <v>2</v>
      </c>
      <c r="M431" s="2">
        <v>2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/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5">
        <f t="shared" si="25"/>
        <v>3</v>
      </c>
      <c r="H432" s="29">
        <v>1</v>
      </c>
      <c r="I432" s="30">
        <v>2</v>
      </c>
      <c r="J432" s="27">
        <f t="shared" si="26"/>
        <v>2</v>
      </c>
      <c r="K432" s="28">
        <f t="shared" si="27"/>
        <v>3</v>
      </c>
      <c r="L432" s="50">
        <v>1</v>
      </c>
      <c r="M432" s="2">
        <v>3</v>
      </c>
      <c r="N432" s="50">
        <v>1</v>
      </c>
      <c r="O432" s="28">
        <f t="shared" si="28"/>
        <v>3</v>
      </c>
      <c r="P432" s="43">
        <v>0</v>
      </c>
      <c r="Q432" s="2">
        <v>0</v>
      </c>
      <c r="R432" s="2">
        <v>3</v>
      </c>
      <c r="S432" s="2"/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/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/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/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/>
    </row>
    <row r="437" spans="1:19" customFormat="1" hidden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/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/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/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/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/>
    </row>
    <row r="442" spans="1:19" customFormat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5">
        <f t="shared" si="25"/>
        <v>8</v>
      </c>
      <c r="H442" s="29">
        <v>5</v>
      </c>
      <c r="I442" s="30">
        <v>1</v>
      </c>
      <c r="J442" s="27">
        <f t="shared" si="26"/>
        <v>3</v>
      </c>
      <c r="K442" s="28">
        <f t="shared" si="27"/>
        <v>1</v>
      </c>
      <c r="L442" s="50">
        <v>1</v>
      </c>
      <c r="M442" s="2">
        <v>1</v>
      </c>
      <c r="N442" s="50">
        <v>2</v>
      </c>
      <c r="O442" s="28">
        <f t="shared" si="28"/>
        <v>1</v>
      </c>
      <c r="P442" s="43">
        <v>0</v>
      </c>
      <c r="Q442" s="2">
        <v>1</v>
      </c>
      <c r="R442" s="2">
        <v>1</v>
      </c>
      <c r="S442" s="2"/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/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/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/>
    </row>
    <row r="446" spans="1:19" customFormat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5">
        <f t="shared" si="25"/>
        <v>1</v>
      </c>
      <c r="H446" s="29">
        <v>0</v>
      </c>
      <c r="I446" s="30">
        <v>0</v>
      </c>
      <c r="J446" s="27">
        <f t="shared" si="26"/>
        <v>1</v>
      </c>
      <c r="K446" s="28">
        <f t="shared" si="27"/>
        <v>1</v>
      </c>
      <c r="L446" s="50">
        <v>1</v>
      </c>
      <c r="M446" s="2">
        <v>1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/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5">
        <f t="shared" si="25"/>
        <v>7</v>
      </c>
      <c r="H447" s="29">
        <v>4</v>
      </c>
      <c r="I447" s="30">
        <v>1</v>
      </c>
      <c r="J447" s="27">
        <f t="shared" si="26"/>
        <v>3</v>
      </c>
      <c r="K447" s="28">
        <f t="shared" si="27"/>
        <v>2</v>
      </c>
      <c r="L447" s="50">
        <v>3</v>
      </c>
      <c r="M447" s="2">
        <v>2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/>
    </row>
    <row r="448" spans="1:19" customFormat="1" hidden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5">
        <f t="shared" si="25"/>
        <v>0</v>
      </c>
      <c r="H448" s="29">
        <v>0</v>
      </c>
      <c r="I448" s="30">
        <v>0</v>
      </c>
      <c r="J448" s="27">
        <f t="shared" si="26"/>
        <v>0</v>
      </c>
      <c r="K448" s="28">
        <f t="shared" si="27"/>
        <v>0</v>
      </c>
      <c r="L448" s="50">
        <v>0</v>
      </c>
      <c r="M448" s="2">
        <v>0</v>
      </c>
      <c r="N448" s="50">
        <v>0</v>
      </c>
      <c r="O448" s="28">
        <f t="shared" si="28"/>
        <v>0</v>
      </c>
      <c r="P448" s="43">
        <v>0</v>
      </c>
      <c r="Q448" s="2">
        <v>0</v>
      </c>
      <c r="R448" s="2">
        <v>0</v>
      </c>
      <c r="S448" s="2"/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/>
    </row>
    <row r="450" spans="1:19" customFormat="1" hidden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/>
    </row>
    <row r="451" spans="1:19" customFormat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5">
        <f t="shared" si="29"/>
        <v>2</v>
      </c>
      <c r="H451" s="29">
        <v>1</v>
      </c>
      <c r="I451" s="30">
        <v>2</v>
      </c>
      <c r="J451" s="27">
        <f t="shared" si="30"/>
        <v>1</v>
      </c>
      <c r="K451" s="28">
        <f t="shared" si="31"/>
        <v>1</v>
      </c>
      <c r="L451" s="50">
        <v>0</v>
      </c>
      <c r="M451" s="2">
        <v>0</v>
      </c>
      <c r="N451" s="50">
        <v>1</v>
      </c>
      <c r="O451" s="28">
        <f t="shared" si="28"/>
        <v>1</v>
      </c>
      <c r="P451" s="43">
        <v>1</v>
      </c>
      <c r="Q451" s="2">
        <v>0</v>
      </c>
      <c r="R451" s="2">
        <v>0</v>
      </c>
      <c r="S451" s="2"/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/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5">
        <f t="shared" si="29"/>
        <v>13</v>
      </c>
      <c r="H453" s="29">
        <v>8</v>
      </c>
      <c r="I453" s="30">
        <v>17</v>
      </c>
      <c r="J453" s="27">
        <f t="shared" si="30"/>
        <v>5</v>
      </c>
      <c r="K453" s="28">
        <f t="shared" si="31"/>
        <v>3</v>
      </c>
      <c r="L453" s="50">
        <v>1</v>
      </c>
      <c r="M453" s="2">
        <v>2</v>
      </c>
      <c r="N453" s="50">
        <v>4</v>
      </c>
      <c r="O453" s="28">
        <f t="shared" si="28"/>
        <v>3</v>
      </c>
      <c r="P453" s="43">
        <v>3</v>
      </c>
      <c r="Q453" s="2">
        <v>1</v>
      </c>
      <c r="R453" s="2">
        <v>1</v>
      </c>
      <c r="S453" s="2"/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/>
    </row>
    <row r="455" spans="1:19" customFormat="1" hidden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/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5">
        <f t="shared" si="29"/>
        <v>8</v>
      </c>
      <c r="H456" s="29">
        <v>3</v>
      </c>
      <c r="I456" s="30">
        <v>1</v>
      </c>
      <c r="J456" s="27">
        <f t="shared" si="30"/>
        <v>5</v>
      </c>
      <c r="K456" s="28">
        <f t="shared" si="31"/>
        <v>8</v>
      </c>
      <c r="L456" s="50">
        <v>5</v>
      </c>
      <c r="M456" s="2">
        <v>8</v>
      </c>
      <c r="N456" s="50">
        <v>0</v>
      </c>
      <c r="O456" s="28">
        <f t="shared" si="28"/>
        <v>0</v>
      </c>
      <c r="P456" s="43">
        <v>0</v>
      </c>
      <c r="Q456" s="2">
        <v>0</v>
      </c>
      <c r="R456" s="2">
        <v>0</v>
      </c>
      <c r="S456" s="2"/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5">
        <f t="shared" si="29"/>
        <v>3</v>
      </c>
      <c r="H457" s="29">
        <v>2</v>
      </c>
      <c r="I457" s="30">
        <v>2</v>
      </c>
      <c r="J457" s="27">
        <f t="shared" si="30"/>
        <v>1</v>
      </c>
      <c r="K457" s="28">
        <f t="shared" si="31"/>
        <v>1</v>
      </c>
      <c r="L457" s="50">
        <v>1</v>
      </c>
      <c r="M457" s="2">
        <v>1</v>
      </c>
      <c r="N457" s="50">
        <v>0</v>
      </c>
      <c r="O457" s="28">
        <f t="shared" si="28"/>
        <v>0</v>
      </c>
      <c r="P457" s="43">
        <v>0</v>
      </c>
      <c r="Q457" s="2">
        <v>0</v>
      </c>
      <c r="R457" s="2">
        <v>0</v>
      </c>
      <c r="S457" s="2"/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5">
        <f t="shared" si="29"/>
        <v>0</v>
      </c>
      <c r="H458" s="29">
        <v>0</v>
      </c>
      <c r="I458" s="30">
        <v>0</v>
      </c>
      <c r="J458" s="27">
        <f t="shared" si="30"/>
        <v>0</v>
      </c>
      <c r="K458" s="28">
        <f t="shared" si="31"/>
        <v>0</v>
      </c>
      <c r="L458" s="50">
        <v>0</v>
      </c>
      <c r="M458" s="2">
        <v>0</v>
      </c>
      <c r="N458" s="50">
        <v>0</v>
      </c>
      <c r="O458" s="28">
        <f t="shared" si="28"/>
        <v>0</v>
      </c>
      <c r="P458" s="43">
        <v>0</v>
      </c>
      <c r="Q458" s="2">
        <v>0</v>
      </c>
      <c r="R458" s="2">
        <v>0</v>
      </c>
      <c r="S458" s="2"/>
    </row>
    <row r="459" spans="1:19" customFormat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5">
        <f t="shared" si="29"/>
        <v>6</v>
      </c>
      <c r="H459" s="29">
        <v>5</v>
      </c>
      <c r="I459" s="30">
        <v>11</v>
      </c>
      <c r="J459" s="27">
        <f t="shared" si="30"/>
        <v>1</v>
      </c>
      <c r="K459" s="28">
        <f t="shared" si="31"/>
        <v>2</v>
      </c>
      <c r="L459" s="50">
        <v>0</v>
      </c>
      <c r="M459" s="2">
        <v>0</v>
      </c>
      <c r="N459" s="50">
        <v>1</v>
      </c>
      <c r="O459" s="28">
        <f t="shared" si="28"/>
        <v>2</v>
      </c>
      <c r="P459" s="43">
        <v>0</v>
      </c>
      <c r="Q459" s="2">
        <v>0</v>
      </c>
      <c r="R459" s="2">
        <v>2</v>
      </c>
      <c r="S459" s="2"/>
    </row>
    <row r="460" spans="1:19" customFormat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5">
        <f t="shared" si="29"/>
        <v>4</v>
      </c>
      <c r="H460" s="29">
        <v>3</v>
      </c>
      <c r="I460" s="30">
        <v>2</v>
      </c>
      <c r="J460" s="27">
        <f t="shared" si="30"/>
        <v>1</v>
      </c>
      <c r="K460" s="28">
        <f t="shared" si="31"/>
        <v>1</v>
      </c>
      <c r="L460" s="50">
        <v>1</v>
      </c>
      <c r="M460" s="2">
        <v>1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/>
    </row>
    <row r="461" spans="1:19" customFormat="1" hidden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/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/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/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5">
        <f t="shared" si="29"/>
        <v>1</v>
      </c>
      <c r="H464" s="29">
        <v>0</v>
      </c>
      <c r="I464" s="30">
        <v>0</v>
      </c>
      <c r="J464" s="27">
        <f t="shared" si="30"/>
        <v>1</v>
      </c>
      <c r="K464" s="28">
        <f t="shared" si="31"/>
        <v>2</v>
      </c>
      <c r="L464" s="50">
        <v>0</v>
      </c>
      <c r="M464" s="2">
        <v>0</v>
      </c>
      <c r="N464" s="50">
        <v>1</v>
      </c>
      <c r="O464" s="28">
        <f t="shared" si="28"/>
        <v>2</v>
      </c>
      <c r="P464" s="43">
        <v>2</v>
      </c>
      <c r="Q464" s="2">
        <v>0</v>
      </c>
      <c r="R464" s="2">
        <v>0</v>
      </c>
      <c r="S464" s="2"/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/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/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/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/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/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/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5">
        <f t="shared" si="29"/>
        <v>8</v>
      </c>
      <c r="H471" s="29">
        <v>4</v>
      </c>
      <c r="I471" s="30">
        <v>20</v>
      </c>
      <c r="J471" s="27">
        <f t="shared" si="30"/>
        <v>4</v>
      </c>
      <c r="K471" s="28">
        <f t="shared" si="31"/>
        <v>10</v>
      </c>
      <c r="L471" s="50">
        <v>3</v>
      </c>
      <c r="M471" s="2">
        <v>10</v>
      </c>
      <c r="N471" s="50">
        <v>1</v>
      </c>
      <c r="O471" s="28">
        <f t="shared" si="28"/>
        <v>2</v>
      </c>
      <c r="P471" s="43">
        <v>0</v>
      </c>
      <c r="Q471" s="2">
        <v>0</v>
      </c>
      <c r="R471" s="2">
        <v>2</v>
      </c>
      <c r="S471" s="2"/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5">
        <f t="shared" si="29"/>
        <v>1</v>
      </c>
      <c r="H472" s="29">
        <v>1</v>
      </c>
      <c r="I472" s="30">
        <v>1</v>
      </c>
      <c r="J472" s="27">
        <f t="shared" si="30"/>
        <v>0</v>
      </c>
      <c r="K472" s="28">
        <f t="shared" si="31"/>
        <v>0</v>
      </c>
      <c r="L472" s="50">
        <v>0</v>
      </c>
      <c r="M472" s="2">
        <v>0</v>
      </c>
      <c r="N472" s="50">
        <v>0</v>
      </c>
      <c r="O472" s="28">
        <f t="shared" si="28"/>
        <v>0</v>
      </c>
      <c r="P472" s="43">
        <v>0</v>
      </c>
      <c r="Q472" s="2">
        <v>0</v>
      </c>
      <c r="R472" s="2">
        <v>0</v>
      </c>
      <c r="S472" s="2"/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/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5">
        <f t="shared" si="29"/>
        <v>6</v>
      </c>
      <c r="H474" s="29">
        <v>4</v>
      </c>
      <c r="I474" s="30">
        <v>7</v>
      </c>
      <c r="J474" s="27">
        <f t="shared" si="30"/>
        <v>2</v>
      </c>
      <c r="K474" s="28">
        <f t="shared" si="31"/>
        <v>1</v>
      </c>
      <c r="L474" s="50">
        <v>1</v>
      </c>
      <c r="M474" s="2">
        <v>1</v>
      </c>
      <c r="N474" s="50">
        <v>1</v>
      </c>
      <c r="O474" s="28">
        <f t="shared" si="28"/>
        <v>1</v>
      </c>
      <c r="P474" s="43">
        <v>0</v>
      </c>
      <c r="Q474" s="2">
        <v>0</v>
      </c>
      <c r="R474" s="2">
        <v>1</v>
      </c>
      <c r="S474" s="2"/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/>
    </row>
    <row r="476" spans="1:19" customFormat="1" hidden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5">
        <f t="shared" si="29"/>
        <v>0</v>
      </c>
      <c r="H476" s="29">
        <v>0</v>
      </c>
      <c r="I476" s="30">
        <v>0</v>
      </c>
      <c r="J476" s="27">
        <f t="shared" si="30"/>
        <v>0</v>
      </c>
      <c r="K476" s="28">
        <f t="shared" si="31"/>
        <v>0</v>
      </c>
      <c r="L476" s="50">
        <v>0</v>
      </c>
      <c r="M476" s="2">
        <v>0</v>
      </c>
      <c r="N476" s="50">
        <v>0</v>
      </c>
      <c r="O476" s="28">
        <f t="shared" si="28"/>
        <v>0</v>
      </c>
      <c r="P476" s="43">
        <v>0</v>
      </c>
      <c r="Q476" s="2">
        <v>0</v>
      </c>
      <c r="R476" s="2">
        <v>0</v>
      </c>
      <c r="S476" s="2"/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5">
        <f t="shared" si="29"/>
        <v>2</v>
      </c>
      <c r="H477" s="29">
        <v>1</v>
      </c>
      <c r="I477" s="30">
        <v>1</v>
      </c>
      <c r="J477" s="27">
        <f t="shared" si="30"/>
        <v>1</v>
      </c>
      <c r="K477" s="28">
        <f t="shared" si="31"/>
        <v>3</v>
      </c>
      <c r="L477" s="50">
        <v>1</v>
      </c>
      <c r="M477" s="2">
        <v>3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/>
    </row>
    <row r="478" spans="1:19" customFormat="1" hidden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5">
        <f t="shared" si="29"/>
        <v>0</v>
      </c>
      <c r="H478" s="29">
        <v>0</v>
      </c>
      <c r="I478" s="30">
        <v>0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/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5">
        <f t="shared" si="29"/>
        <v>2</v>
      </c>
      <c r="H479" s="29">
        <v>0</v>
      </c>
      <c r="I479" s="30">
        <v>0</v>
      </c>
      <c r="J479" s="27">
        <f t="shared" si="30"/>
        <v>2</v>
      </c>
      <c r="K479" s="28">
        <f t="shared" si="31"/>
        <v>4</v>
      </c>
      <c r="L479" s="50">
        <v>0</v>
      </c>
      <c r="M479" s="2">
        <v>0</v>
      </c>
      <c r="N479" s="50">
        <v>2</v>
      </c>
      <c r="O479" s="28">
        <f t="shared" si="28"/>
        <v>4</v>
      </c>
      <c r="P479" s="43">
        <v>0</v>
      </c>
      <c r="Q479" s="2">
        <v>3</v>
      </c>
      <c r="R479" s="2">
        <v>4</v>
      </c>
      <c r="S479" s="2"/>
    </row>
    <row r="480" spans="1:19" customFormat="1" hidden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/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/>
    </row>
    <row r="482" spans="1:19" customFormat="1" hidden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5">
        <f t="shared" si="29"/>
        <v>0</v>
      </c>
      <c r="H482" s="29">
        <v>0</v>
      </c>
      <c r="I482" s="30">
        <v>0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/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5">
        <f t="shared" si="29"/>
        <v>4</v>
      </c>
      <c r="H483" s="29">
        <v>0</v>
      </c>
      <c r="I483" s="30">
        <v>0</v>
      </c>
      <c r="J483" s="27">
        <f t="shared" si="30"/>
        <v>4</v>
      </c>
      <c r="K483" s="28">
        <f t="shared" si="31"/>
        <v>17</v>
      </c>
      <c r="L483" s="50">
        <v>1</v>
      </c>
      <c r="M483" s="2">
        <v>1</v>
      </c>
      <c r="N483" s="50">
        <v>3</v>
      </c>
      <c r="O483" s="28">
        <f t="shared" si="28"/>
        <v>17</v>
      </c>
      <c r="P483" s="43">
        <v>1</v>
      </c>
      <c r="Q483" s="2">
        <v>3</v>
      </c>
      <c r="R483" s="2">
        <v>17</v>
      </c>
      <c r="S483" s="2"/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/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5">
        <f t="shared" si="29"/>
        <v>6</v>
      </c>
      <c r="H485" s="29">
        <v>5</v>
      </c>
      <c r="I485" s="30">
        <v>2</v>
      </c>
      <c r="J485" s="27">
        <f t="shared" si="30"/>
        <v>1</v>
      </c>
      <c r="K485" s="28">
        <f t="shared" si="31"/>
        <v>1</v>
      </c>
      <c r="L485" s="50">
        <v>0</v>
      </c>
      <c r="M485" s="2">
        <v>0</v>
      </c>
      <c r="N485" s="50">
        <v>1</v>
      </c>
      <c r="O485" s="28">
        <f t="shared" ref="O485:O548" si="32">MAX(P485:S485)</f>
        <v>1</v>
      </c>
      <c r="P485" s="43">
        <v>0</v>
      </c>
      <c r="Q485" s="2">
        <v>1</v>
      </c>
      <c r="R485" s="2">
        <v>0</v>
      </c>
      <c r="S485" s="2"/>
    </row>
    <row r="486" spans="1:19" customFormat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5">
        <f t="shared" si="29"/>
        <v>3</v>
      </c>
      <c r="H486" s="95">
        <v>1</v>
      </c>
      <c r="I486" s="96">
        <v>1</v>
      </c>
      <c r="J486" s="27">
        <f t="shared" si="30"/>
        <v>2</v>
      </c>
      <c r="K486" s="28">
        <f t="shared" si="31"/>
        <v>2</v>
      </c>
      <c r="L486" s="50">
        <v>2</v>
      </c>
      <c r="M486" s="2">
        <v>2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/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/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/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5">
        <f t="shared" si="29"/>
        <v>0</v>
      </c>
      <c r="H489" s="29">
        <v>0</v>
      </c>
      <c r="I489" s="30">
        <v>0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/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5">
        <f t="shared" si="29"/>
        <v>1</v>
      </c>
      <c r="H490" s="29">
        <v>0</v>
      </c>
      <c r="I490" s="30">
        <v>0</v>
      </c>
      <c r="J490" s="27">
        <f t="shared" si="30"/>
        <v>1</v>
      </c>
      <c r="K490" s="28">
        <f t="shared" si="31"/>
        <v>1</v>
      </c>
      <c r="L490" s="50">
        <v>0</v>
      </c>
      <c r="M490" s="2">
        <v>0</v>
      </c>
      <c r="N490" s="50">
        <v>1</v>
      </c>
      <c r="O490" s="28">
        <f t="shared" si="32"/>
        <v>1</v>
      </c>
      <c r="P490" s="43">
        <v>0</v>
      </c>
      <c r="Q490" s="2">
        <v>1</v>
      </c>
      <c r="R490" s="2">
        <v>0</v>
      </c>
      <c r="S490" s="2"/>
    </row>
    <row r="491" spans="1:19" hidden="1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5">
        <f t="shared" si="29"/>
        <v>0</v>
      </c>
      <c r="H491" s="29">
        <v>0</v>
      </c>
      <c r="I491" s="30">
        <v>0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/>
    </row>
    <row r="492" spans="1:19" customFormat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5">
        <f t="shared" si="29"/>
        <v>2</v>
      </c>
      <c r="H492" s="29">
        <v>1</v>
      </c>
      <c r="I492" s="30">
        <v>2</v>
      </c>
      <c r="J492" s="27">
        <f t="shared" si="30"/>
        <v>1</v>
      </c>
      <c r="K492" s="28">
        <f t="shared" si="31"/>
        <v>1</v>
      </c>
      <c r="L492" s="50">
        <v>1</v>
      </c>
      <c r="M492" s="2">
        <v>1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/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/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5">
        <f t="shared" si="29"/>
        <v>12</v>
      </c>
      <c r="H494" s="29">
        <v>7</v>
      </c>
      <c r="I494" s="30">
        <v>6</v>
      </c>
      <c r="J494" s="27">
        <f t="shared" si="30"/>
        <v>5</v>
      </c>
      <c r="K494" s="28">
        <f t="shared" si="31"/>
        <v>2</v>
      </c>
      <c r="L494" s="50">
        <v>3</v>
      </c>
      <c r="M494" s="2">
        <v>2</v>
      </c>
      <c r="N494" s="50">
        <v>2</v>
      </c>
      <c r="O494" s="28">
        <f t="shared" si="32"/>
        <v>2</v>
      </c>
      <c r="P494" s="43">
        <v>0</v>
      </c>
      <c r="Q494" s="2">
        <v>0</v>
      </c>
      <c r="R494" s="2">
        <v>2</v>
      </c>
      <c r="S494" s="2"/>
    </row>
    <row r="495" spans="1:19" customFormat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5">
        <f t="shared" si="29"/>
        <v>5</v>
      </c>
      <c r="H495" s="29">
        <v>5</v>
      </c>
      <c r="I495" s="30">
        <v>1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/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/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5">
        <f t="shared" si="29"/>
        <v>5</v>
      </c>
      <c r="H497" s="29">
        <v>3</v>
      </c>
      <c r="I497" s="30">
        <v>1</v>
      </c>
      <c r="J497" s="27">
        <f t="shared" si="30"/>
        <v>2</v>
      </c>
      <c r="K497" s="28">
        <f t="shared" si="31"/>
        <v>2</v>
      </c>
      <c r="L497" s="50">
        <v>1</v>
      </c>
      <c r="M497" s="2">
        <v>1</v>
      </c>
      <c r="N497" s="50">
        <v>1</v>
      </c>
      <c r="O497" s="28">
        <f t="shared" si="32"/>
        <v>2</v>
      </c>
      <c r="P497" s="43">
        <v>0</v>
      </c>
      <c r="Q497" s="2">
        <v>2</v>
      </c>
      <c r="R497" s="2">
        <v>0</v>
      </c>
      <c r="S497" s="2"/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5">
        <f t="shared" si="29"/>
        <v>9</v>
      </c>
      <c r="H498" s="29">
        <v>4</v>
      </c>
      <c r="I498" s="30">
        <v>6</v>
      </c>
      <c r="J498" s="27">
        <f t="shared" si="30"/>
        <v>5</v>
      </c>
      <c r="K498" s="28">
        <f t="shared" si="31"/>
        <v>4</v>
      </c>
      <c r="L498" s="50">
        <v>1</v>
      </c>
      <c r="M498" s="2">
        <v>1</v>
      </c>
      <c r="N498" s="50">
        <v>4</v>
      </c>
      <c r="O498" s="28">
        <f t="shared" si="32"/>
        <v>4</v>
      </c>
      <c r="P498" s="43">
        <v>2</v>
      </c>
      <c r="Q498" s="2">
        <v>4</v>
      </c>
      <c r="R498" s="2">
        <v>1</v>
      </c>
      <c r="S498" s="2"/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5">
        <f t="shared" si="29"/>
        <v>8</v>
      </c>
      <c r="H499" s="29">
        <v>2</v>
      </c>
      <c r="I499" s="30">
        <v>7</v>
      </c>
      <c r="J499" s="27">
        <f t="shared" si="30"/>
        <v>6</v>
      </c>
      <c r="K499" s="28">
        <f t="shared" si="31"/>
        <v>10</v>
      </c>
      <c r="L499" s="50">
        <v>0</v>
      </c>
      <c r="M499" s="2">
        <v>0</v>
      </c>
      <c r="N499" s="50">
        <v>6</v>
      </c>
      <c r="O499" s="28">
        <f t="shared" si="32"/>
        <v>10</v>
      </c>
      <c r="P499" s="43">
        <v>7</v>
      </c>
      <c r="Q499" s="2">
        <v>10</v>
      </c>
      <c r="R499" s="2">
        <v>5</v>
      </c>
      <c r="S499" s="2"/>
    </row>
    <row r="500" spans="1:19" customFormat="1" hidden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5">
        <f t="shared" si="29"/>
        <v>0</v>
      </c>
      <c r="H500" s="29">
        <v>0</v>
      </c>
      <c r="I500" s="30">
        <v>0</v>
      </c>
      <c r="J500" s="27">
        <f t="shared" si="30"/>
        <v>0</v>
      </c>
      <c r="K500" s="28">
        <f t="shared" si="31"/>
        <v>0</v>
      </c>
      <c r="L500" s="50">
        <v>0</v>
      </c>
      <c r="M500" s="2">
        <v>0</v>
      </c>
      <c r="N500" s="50">
        <v>0</v>
      </c>
      <c r="O500" s="28">
        <f t="shared" si="32"/>
        <v>0</v>
      </c>
      <c r="P500" s="43">
        <v>0</v>
      </c>
      <c r="Q500" s="2">
        <v>0</v>
      </c>
      <c r="R500" s="2">
        <v>0</v>
      </c>
      <c r="S500" s="2"/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5">
        <f t="shared" si="29"/>
        <v>1</v>
      </c>
      <c r="H501" s="29">
        <v>0</v>
      </c>
      <c r="I501" s="30">
        <v>0</v>
      </c>
      <c r="J501" s="27">
        <f t="shared" si="30"/>
        <v>1</v>
      </c>
      <c r="K501" s="28">
        <f t="shared" si="31"/>
        <v>4</v>
      </c>
      <c r="L501" s="50">
        <v>0</v>
      </c>
      <c r="M501" s="2">
        <v>0</v>
      </c>
      <c r="N501" s="50">
        <v>1</v>
      </c>
      <c r="O501" s="28">
        <f t="shared" si="32"/>
        <v>4</v>
      </c>
      <c r="P501" s="43">
        <v>4</v>
      </c>
      <c r="Q501" s="2">
        <v>0</v>
      </c>
      <c r="R501" s="2">
        <v>0</v>
      </c>
      <c r="S501" s="2"/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/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5">
        <f t="shared" si="29"/>
        <v>15</v>
      </c>
      <c r="H503" s="29">
        <v>6</v>
      </c>
      <c r="I503" s="30">
        <v>2</v>
      </c>
      <c r="J503" s="27">
        <f t="shared" si="30"/>
        <v>9</v>
      </c>
      <c r="K503" s="28">
        <f t="shared" si="31"/>
        <v>2</v>
      </c>
      <c r="L503" s="50">
        <v>4</v>
      </c>
      <c r="M503" s="2">
        <v>2</v>
      </c>
      <c r="N503" s="50">
        <v>5</v>
      </c>
      <c r="O503" s="28">
        <f t="shared" si="32"/>
        <v>2</v>
      </c>
      <c r="P503" s="43">
        <v>0</v>
      </c>
      <c r="Q503" s="2">
        <v>2</v>
      </c>
      <c r="R503" s="2">
        <v>2</v>
      </c>
      <c r="S503" s="2"/>
    </row>
    <row r="504" spans="1:19" customFormat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5">
        <f t="shared" si="29"/>
        <v>12</v>
      </c>
      <c r="H504" s="29">
        <v>3</v>
      </c>
      <c r="I504" s="30">
        <v>2</v>
      </c>
      <c r="J504" s="27">
        <f t="shared" si="30"/>
        <v>9</v>
      </c>
      <c r="K504" s="28">
        <f t="shared" si="31"/>
        <v>4</v>
      </c>
      <c r="L504" s="50">
        <v>4</v>
      </c>
      <c r="M504" s="2">
        <v>2</v>
      </c>
      <c r="N504" s="50">
        <v>5</v>
      </c>
      <c r="O504" s="28">
        <f t="shared" si="32"/>
        <v>4</v>
      </c>
      <c r="P504" s="43">
        <v>1</v>
      </c>
      <c r="Q504" s="2">
        <v>4</v>
      </c>
      <c r="R504" s="2">
        <v>2</v>
      </c>
      <c r="S504" s="2"/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5">
        <f t="shared" si="29"/>
        <v>8</v>
      </c>
      <c r="H505" s="29">
        <v>2</v>
      </c>
      <c r="I505" s="30">
        <v>2</v>
      </c>
      <c r="J505" s="27">
        <f t="shared" si="30"/>
        <v>6</v>
      </c>
      <c r="K505" s="28">
        <f t="shared" si="31"/>
        <v>6</v>
      </c>
      <c r="L505" s="50">
        <v>3</v>
      </c>
      <c r="M505" s="2">
        <v>6</v>
      </c>
      <c r="N505" s="50">
        <v>3</v>
      </c>
      <c r="O505" s="28">
        <f t="shared" si="32"/>
        <v>1</v>
      </c>
      <c r="P505" s="43">
        <v>1</v>
      </c>
      <c r="Q505" s="2">
        <v>1</v>
      </c>
      <c r="R505" s="2">
        <v>0</v>
      </c>
      <c r="S505" s="2"/>
    </row>
    <row r="506" spans="1:19" customFormat="1" hidden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5">
        <f t="shared" si="29"/>
        <v>0</v>
      </c>
      <c r="H506" s="29">
        <v>0</v>
      </c>
      <c r="I506" s="30">
        <v>0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/>
    </row>
    <row r="507" spans="1:19" customFormat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5">
        <f t="shared" si="29"/>
        <v>3</v>
      </c>
      <c r="H507" s="29">
        <v>2</v>
      </c>
      <c r="I507" s="30">
        <v>1</v>
      </c>
      <c r="J507" s="27">
        <f t="shared" si="30"/>
        <v>1</v>
      </c>
      <c r="K507" s="28">
        <f t="shared" si="31"/>
        <v>1</v>
      </c>
      <c r="L507" s="50">
        <v>0</v>
      </c>
      <c r="M507" s="2">
        <v>0</v>
      </c>
      <c r="N507" s="50">
        <v>1</v>
      </c>
      <c r="O507" s="28">
        <f t="shared" si="32"/>
        <v>1</v>
      </c>
      <c r="P507" s="43">
        <v>0</v>
      </c>
      <c r="Q507" s="2">
        <v>0</v>
      </c>
      <c r="R507" s="2">
        <v>1</v>
      </c>
      <c r="S507" s="2"/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5">
        <f t="shared" si="29"/>
        <v>18</v>
      </c>
      <c r="H508" s="29">
        <v>9</v>
      </c>
      <c r="I508" s="30">
        <v>4</v>
      </c>
      <c r="J508" s="27">
        <f t="shared" si="30"/>
        <v>9</v>
      </c>
      <c r="K508" s="28">
        <f t="shared" si="31"/>
        <v>3</v>
      </c>
      <c r="L508" s="50">
        <v>6</v>
      </c>
      <c r="M508" s="2">
        <v>2</v>
      </c>
      <c r="N508" s="50">
        <v>3</v>
      </c>
      <c r="O508" s="28">
        <f t="shared" si="32"/>
        <v>3</v>
      </c>
      <c r="P508" s="43">
        <v>0</v>
      </c>
      <c r="Q508" s="2">
        <v>1</v>
      </c>
      <c r="R508" s="2">
        <v>3</v>
      </c>
      <c r="S508" s="2"/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5">
        <f t="shared" si="29"/>
        <v>1</v>
      </c>
      <c r="H509" s="29">
        <v>0</v>
      </c>
      <c r="I509" s="30">
        <v>0</v>
      </c>
      <c r="J509" s="27">
        <f t="shared" si="30"/>
        <v>1</v>
      </c>
      <c r="K509" s="28">
        <f t="shared" si="31"/>
        <v>1</v>
      </c>
      <c r="L509" s="50">
        <v>1</v>
      </c>
      <c r="M509" s="2">
        <v>1</v>
      </c>
      <c r="N509" s="50">
        <v>0</v>
      </c>
      <c r="O509" s="28">
        <f t="shared" si="32"/>
        <v>0</v>
      </c>
      <c r="P509" s="43">
        <v>0</v>
      </c>
      <c r="Q509" s="2">
        <v>0</v>
      </c>
      <c r="R509" s="2">
        <v>0</v>
      </c>
      <c r="S509" s="2"/>
    </row>
    <row r="510" spans="1:19" customFormat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5">
        <f t="shared" si="29"/>
        <v>2</v>
      </c>
      <c r="H510" s="29">
        <v>0</v>
      </c>
      <c r="I510" s="30">
        <v>0</v>
      </c>
      <c r="J510" s="27">
        <f t="shared" si="30"/>
        <v>2</v>
      </c>
      <c r="K510" s="28">
        <f t="shared" si="31"/>
        <v>2</v>
      </c>
      <c r="L510" s="50">
        <v>0</v>
      </c>
      <c r="M510" s="2">
        <v>0</v>
      </c>
      <c r="N510" s="50">
        <v>2</v>
      </c>
      <c r="O510" s="28">
        <f t="shared" si="32"/>
        <v>2</v>
      </c>
      <c r="P510" s="43">
        <v>0</v>
      </c>
      <c r="Q510" s="2">
        <v>2</v>
      </c>
      <c r="R510" s="2">
        <v>1</v>
      </c>
      <c r="S510" s="2"/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5">
        <f t="shared" si="29"/>
        <v>2</v>
      </c>
      <c r="H511" s="29">
        <v>2</v>
      </c>
      <c r="I511" s="30">
        <v>1</v>
      </c>
      <c r="J511" s="27">
        <f t="shared" si="30"/>
        <v>0</v>
      </c>
      <c r="K511" s="28">
        <f t="shared" si="31"/>
        <v>0</v>
      </c>
      <c r="L511" s="50">
        <v>0</v>
      </c>
      <c r="M511" s="2">
        <v>0</v>
      </c>
      <c r="N511" s="50">
        <v>0</v>
      </c>
      <c r="O511" s="28">
        <f t="shared" si="32"/>
        <v>0</v>
      </c>
      <c r="P511" s="43">
        <v>0</v>
      </c>
      <c r="Q511" s="2">
        <v>0</v>
      </c>
      <c r="R511" s="2">
        <v>0</v>
      </c>
      <c r="S511" s="2"/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5">
        <f t="shared" si="29"/>
        <v>13</v>
      </c>
      <c r="H512" s="29">
        <v>6</v>
      </c>
      <c r="I512" s="30">
        <v>25</v>
      </c>
      <c r="J512" s="27">
        <f t="shared" si="30"/>
        <v>7</v>
      </c>
      <c r="K512" s="28">
        <f t="shared" si="31"/>
        <v>7</v>
      </c>
      <c r="L512" s="50">
        <v>4</v>
      </c>
      <c r="M512" s="2">
        <v>7</v>
      </c>
      <c r="N512" s="50">
        <v>3</v>
      </c>
      <c r="O512" s="28">
        <f t="shared" si="32"/>
        <v>3</v>
      </c>
      <c r="P512" s="43">
        <v>0</v>
      </c>
      <c r="Q512" s="2">
        <v>3</v>
      </c>
      <c r="R512" s="2">
        <v>2</v>
      </c>
      <c r="S512" s="2"/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5">
        <f t="shared" si="29"/>
        <v>2</v>
      </c>
      <c r="H513" s="29">
        <v>1</v>
      </c>
      <c r="I513" s="30">
        <v>1</v>
      </c>
      <c r="J513" s="27">
        <f t="shared" si="30"/>
        <v>1</v>
      </c>
      <c r="K513" s="28">
        <f t="shared" si="31"/>
        <v>3</v>
      </c>
      <c r="L513" s="50">
        <v>0</v>
      </c>
      <c r="M513" s="2">
        <v>0</v>
      </c>
      <c r="N513" s="50">
        <v>1</v>
      </c>
      <c r="O513" s="28">
        <f t="shared" si="32"/>
        <v>3</v>
      </c>
      <c r="P513" s="43">
        <v>0</v>
      </c>
      <c r="Q513" s="2">
        <v>3</v>
      </c>
      <c r="R513" s="2">
        <v>0</v>
      </c>
      <c r="S513" s="2"/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5">
        <f t="shared" ref="G514:G577" si="33">SUM(H514, J514)</f>
        <v>7</v>
      </c>
      <c r="H514" s="29">
        <v>3</v>
      </c>
      <c r="I514" s="30">
        <v>4</v>
      </c>
      <c r="J514" s="27">
        <f t="shared" ref="J514:J577" si="34">L514+N514</f>
        <v>4</v>
      </c>
      <c r="K514" s="28">
        <f t="shared" ref="K514:K577" si="35">MAX(P514:S514, M514)</f>
        <v>3</v>
      </c>
      <c r="L514" s="50">
        <v>1</v>
      </c>
      <c r="M514" s="2">
        <v>1</v>
      </c>
      <c r="N514" s="50">
        <v>3</v>
      </c>
      <c r="O514" s="28">
        <f t="shared" si="32"/>
        <v>3</v>
      </c>
      <c r="P514" s="43">
        <v>0</v>
      </c>
      <c r="Q514" s="2">
        <v>1</v>
      </c>
      <c r="R514" s="2">
        <v>3</v>
      </c>
      <c r="S514" s="2"/>
    </row>
    <row r="515" spans="1:19" customFormat="1" hidden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5">
        <f t="shared" si="33"/>
        <v>0</v>
      </c>
      <c r="H515" s="29">
        <v>0</v>
      </c>
      <c r="I515" s="30">
        <v>0</v>
      </c>
      <c r="J515" s="27">
        <f t="shared" si="34"/>
        <v>0</v>
      </c>
      <c r="K515" s="28">
        <f t="shared" si="35"/>
        <v>0</v>
      </c>
      <c r="L515" s="50">
        <v>0</v>
      </c>
      <c r="M515" s="2">
        <v>0</v>
      </c>
      <c r="N515" s="50">
        <v>0</v>
      </c>
      <c r="O515" s="28">
        <f t="shared" si="32"/>
        <v>0</v>
      </c>
      <c r="P515" s="43">
        <v>0</v>
      </c>
      <c r="Q515" s="2">
        <v>0</v>
      </c>
      <c r="R515" s="2">
        <v>0</v>
      </c>
      <c r="S515" s="2"/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/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5">
        <f t="shared" si="33"/>
        <v>1</v>
      </c>
      <c r="H517" s="29">
        <v>0</v>
      </c>
      <c r="I517" s="30">
        <v>0</v>
      </c>
      <c r="J517" s="27">
        <f t="shared" si="34"/>
        <v>1</v>
      </c>
      <c r="K517" s="28">
        <f t="shared" si="35"/>
        <v>1</v>
      </c>
      <c r="L517" s="50">
        <v>0</v>
      </c>
      <c r="M517" s="2">
        <v>0</v>
      </c>
      <c r="N517" s="50">
        <v>1</v>
      </c>
      <c r="O517" s="28">
        <f t="shared" si="32"/>
        <v>1</v>
      </c>
      <c r="P517" s="43">
        <v>1</v>
      </c>
      <c r="Q517" s="2">
        <v>0</v>
      </c>
      <c r="R517" s="2">
        <v>0</v>
      </c>
      <c r="S517" s="2"/>
    </row>
    <row r="518" spans="1:19" customFormat="1" hidden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5">
        <f t="shared" si="33"/>
        <v>0</v>
      </c>
      <c r="H518" s="29">
        <v>0</v>
      </c>
      <c r="I518" s="30">
        <v>0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/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/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/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/>
    </row>
    <row r="522" spans="1:19" customFormat="1" x14ac:dyDescent="0.2">
      <c r="A522" s="40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5">
        <f t="shared" si="33"/>
        <v>6</v>
      </c>
      <c r="H522" s="29">
        <v>4</v>
      </c>
      <c r="I522" s="30">
        <v>1</v>
      </c>
      <c r="J522" s="27">
        <f t="shared" si="34"/>
        <v>2</v>
      </c>
      <c r="K522" s="28">
        <f t="shared" si="35"/>
        <v>1</v>
      </c>
      <c r="L522" s="50">
        <v>2</v>
      </c>
      <c r="M522" s="2">
        <v>1</v>
      </c>
      <c r="N522" s="50">
        <v>0</v>
      </c>
      <c r="O522" s="28">
        <f t="shared" si="32"/>
        <v>0</v>
      </c>
      <c r="P522" s="43">
        <v>0</v>
      </c>
      <c r="Q522" s="2">
        <v>0</v>
      </c>
      <c r="R522" s="2">
        <v>0</v>
      </c>
      <c r="S522" s="2"/>
    </row>
    <row r="523" spans="1:19" customFormat="1" hidden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5">
        <f t="shared" si="33"/>
        <v>0</v>
      </c>
      <c r="H523" s="29">
        <v>0</v>
      </c>
      <c r="I523" s="30">
        <v>0</v>
      </c>
      <c r="J523" s="27">
        <f t="shared" si="34"/>
        <v>0</v>
      </c>
      <c r="K523" s="28">
        <f t="shared" si="35"/>
        <v>0</v>
      </c>
      <c r="L523" s="50">
        <v>0</v>
      </c>
      <c r="M523" s="2">
        <v>0</v>
      </c>
      <c r="N523" s="50">
        <v>0</v>
      </c>
      <c r="O523" s="28">
        <f t="shared" si="32"/>
        <v>0</v>
      </c>
      <c r="P523" s="43">
        <v>0</v>
      </c>
      <c r="Q523" s="2">
        <v>0</v>
      </c>
      <c r="R523" s="2">
        <v>0</v>
      </c>
      <c r="S523" s="2"/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5">
        <f t="shared" si="33"/>
        <v>4</v>
      </c>
      <c r="H524" s="29">
        <v>2</v>
      </c>
      <c r="I524" s="30">
        <v>1</v>
      </c>
      <c r="J524" s="27">
        <f t="shared" si="34"/>
        <v>2</v>
      </c>
      <c r="K524" s="28">
        <f t="shared" si="35"/>
        <v>1</v>
      </c>
      <c r="L524" s="50">
        <v>1</v>
      </c>
      <c r="M524" s="2">
        <v>1</v>
      </c>
      <c r="N524" s="50">
        <v>1</v>
      </c>
      <c r="O524" s="28">
        <f t="shared" si="32"/>
        <v>1</v>
      </c>
      <c r="P524" s="43">
        <v>0</v>
      </c>
      <c r="Q524" s="2">
        <v>0</v>
      </c>
      <c r="R524" s="2">
        <v>1</v>
      </c>
      <c r="S524" s="2"/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5">
        <f t="shared" si="33"/>
        <v>13</v>
      </c>
      <c r="H525" s="29">
        <v>7</v>
      </c>
      <c r="I525" s="30">
        <v>8</v>
      </c>
      <c r="J525" s="27">
        <f t="shared" si="34"/>
        <v>6</v>
      </c>
      <c r="K525" s="28">
        <f t="shared" si="35"/>
        <v>5</v>
      </c>
      <c r="L525" s="50">
        <v>6</v>
      </c>
      <c r="M525" s="2">
        <v>5</v>
      </c>
      <c r="N525" s="50">
        <v>0</v>
      </c>
      <c r="O525" s="28">
        <f t="shared" si="32"/>
        <v>0</v>
      </c>
      <c r="P525" s="43">
        <v>0</v>
      </c>
      <c r="Q525" s="2">
        <v>0</v>
      </c>
      <c r="R525" s="2">
        <v>0</v>
      </c>
      <c r="S525" s="2"/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/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/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5">
        <f t="shared" si="33"/>
        <v>3</v>
      </c>
      <c r="H528" s="29">
        <v>3</v>
      </c>
      <c r="I528" s="30">
        <v>2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/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/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/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5">
        <f t="shared" si="33"/>
        <v>20</v>
      </c>
      <c r="H531" s="29">
        <v>10</v>
      </c>
      <c r="I531" s="30">
        <v>19</v>
      </c>
      <c r="J531" s="27">
        <f t="shared" si="34"/>
        <v>10</v>
      </c>
      <c r="K531" s="28">
        <f t="shared" si="35"/>
        <v>10</v>
      </c>
      <c r="L531" s="50">
        <v>5</v>
      </c>
      <c r="M531" s="2">
        <v>10</v>
      </c>
      <c r="N531" s="50">
        <v>5</v>
      </c>
      <c r="O531" s="28">
        <f t="shared" si="32"/>
        <v>3</v>
      </c>
      <c r="P531" s="43">
        <v>3</v>
      </c>
      <c r="Q531" s="2">
        <v>0</v>
      </c>
      <c r="R531" s="2">
        <v>2</v>
      </c>
      <c r="S531" s="2"/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5">
        <f t="shared" si="33"/>
        <v>3</v>
      </c>
      <c r="H532" s="29">
        <v>2</v>
      </c>
      <c r="I532" s="30">
        <v>1</v>
      </c>
      <c r="J532" s="27">
        <f t="shared" si="34"/>
        <v>1</v>
      </c>
      <c r="K532" s="28">
        <f t="shared" si="35"/>
        <v>2</v>
      </c>
      <c r="L532" s="50">
        <v>0</v>
      </c>
      <c r="M532" s="2">
        <v>0</v>
      </c>
      <c r="N532" s="50">
        <v>1</v>
      </c>
      <c r="O532" s="28">
        <f t="shared" si="32"/>
        <v>2</v>
      </c>
      <c r="P532" s="43">
        <v>0</v>
      </c>
      <c r="Q532" s="2">
        <v>2</v>
      </c>
      <c r="R532" s="2">
        <v>0</v>
      </c>
      <c r="S532" s="2"/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/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/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5">
        <f t="shared" si="33"/>
        <v>2</v>
      </c>
      <c r="H535" s="29">
        <v>0</v>
      </c>
      <c r="I535" s="30">
        <v>0</v>
      </c>
      <c r="J535" s="27">
        <f t="shared" si="34"/>
        <v>2</v>
      </c>
      <c r="K535" s="28">
        <f t="shared" si="35"/>
        <v>1</v>
      </c>
      <c r="L535" s="50">
        <v>1</v>
      </c>
      <c r="M535" s="2">
        <v>1</v>
      </c>
      <c r="N535" s="50">
        <v>1</v>
      </c>
      <c r="O535" s="28">
        <f t="shared" si="32"/>
        <v>1</v>
      </c>
      <c r="P535" s="43">
        <v>1</v>
      </c>
      <c r="Q535" s="2">
        <v>0</v>
      </c>
      <c r="R535" s="2">
        <v>0</v>
      </c>
      <c r="S535" s="2"/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/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/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/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/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/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/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/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/>
    </row>
    <row r="544" spans="1:19" customFormat="1" hidden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/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5">
        <f t="shared" si="33"/>
        <v>5</v>
      </c>
      <c r="H545" s="29">
        <v>4</v>
      </c>
      <c r="I545" s="30">
        <v>4</v>
      </c>
      <c r="J545" s="27">
        <f t="shared" si="34"/>
        <v>1</v>
      </c>
      <c r="K545" s="28">
        <f t="shared" si="35"/>
        <v>3</v>
      </c>
      <c r="L545" s="50">
        <v>0</v>
      </c>
      <c r="M545" s="2">
        <v>0</v>
      </c>
      <c r="N545" s="50">
        <v>1</v>
      </c>
      <c r="O545" s="28">
        <f t="shared" si="32"/>
        <v>3</v>
      </c>
      <c r="P545" s="43">
        <v>3</v>
      </c>
      <c r="Q545" s="2">
        <v>0</v>
      </c>
      <c r="R545" s="2">
        <v>0</v>
      </c>
      <c r="S545" s="2"/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5">
        <f t="shared" si="33"/>
        <v>5</v>
      </c>
      <c r="H546" s="29">
        <v>4</v>
      </c>
      <c r="I546" s="30">
        <v>3</v>
      </c>
      <c r="J546" s="27">
        <f t="shared" si="34"/>
        <v>1</v>
      </c>
      <c r="K546" s="28">
        <f t="shared" si="35"/>
        <v>7</v>
      </c>
      <c r="L546" s="50">
        <v>0</v>
      </c>
      <c r="M546" s="2">
        <v>0</v>
      </c>
      <c r="N546" s="50">
        <v>1</v>
      </c>
      <c r="O546" s="28">
        <f t="shared" si="32"/>
        <v>7</v>
      </c>
      <c r="P546" s="43">
        <v>7</v>
      </c>
      <c r="Q546" s="2">
        <v>0</v>
      </c>
      <c r="R546" s="2">
        <v>0</v>
      </c>
      <c r="S546" s="2"/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5">
        <f t="shared" si="33"/>
        <v>7</v>
      </c>
      <c r="H547" s="29">
        <v>3</v>
      </c>
      <c r="I547" s="30">
        <v>5</v>
      </c>
      <c r="J547" s="27">
        <f t="shared" si="34"/>
        <v>4</v>
      </c>
      <c r="K547" s="28">
        <f t="shared" si="35"/>
        <v>2</v>
      </c>
      <c r="L547" s="50">
        <v>4</v>
      </c>
      <c r="M547" s="2">
        <v>2</v>
      </c>
      <c r="N547" s="50">
        <v>0</v>
      </c>
      <c r="O547" s="28">
        <f t="shared" si="32"/>
        <v>0</v>
      </c>
      <c r="P547" s="43">
        <v>0</v>
      </c>
      <c r="Q547" s="2">
        <v>0</v>
      </c>
      <c r="R547" s="2">
        <v>0</v>
      </c>
      <c r="S547" s="2"/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/>
    </row>
    <row r="549" spans="1:19" customFormat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5">
        <f t="shared" si="33"/>
        <v>3</v>
      </c>
      <c r="H549" s="29">
        <v>0</v>
      </c>
      <c r="I549" s="30">
        <v>0</v>
      </c>
      <c r="J549" s="27">
        <f t="shared" si="34"/>
        <v>3</v>
      </c>
      <c r="K549" s="28">
        <f t="shared" si="35"/>
        <v>1</v>
      </c>
      <c r="L549" s="50">
        <v>3</v>
      </c>
      <c r="M549" s="2">
        <v>1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/>
    </row>
    <row r="550" spans="1:19" hidden="1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/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/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/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/>
    </row>
    <row r="554" spans="1:19" customFormat="1" hidden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5">
        <f t="shared" si="33"/>
        <v>0</v>
      </c>
      <c r="H554" s="29">
        <v>0</v>
      </c>
      <c r="I554" s="30">
        <v>0</v>
      </c>
      <c r="J554" s="27">
        <f t="shared" si="34"/>
        <v>0</v>
      </c>
      <c r="K554" s="28">
        <f t="shared" si="35"/>
        <v>0</v>
      </c>
      <c r="L554" s="50">
        <v>0</v>
      </c>
      <c r="M554" s="2">
        <v>0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/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/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/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/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/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5">
        <f t="shared" si="33"/>
        <v>3</v>
      </c>
      <c r="H559" s="95">
        <v>1</v>
      </c>
      <c r="I559" s="96">
        <v>1</v>
      </c>
      <c r="J559" s="27">
        <f t="shared" si="34"/>
        <v>2</v>
      </c>
      <c r="K559" s="28">
        <f t="shared" si="35"/>
        <v>3</v>
      </c>
      <c r="L559" s="50">
        <v>0</v>
      </c>
      <c r="M559" s="2">
        <v>0</v>
      </c>
      <c r="N559" s="50">
        <v>2</v>
      </c>
      <c r="O559" s="28">
        <f t="shared" si="36"/>
        <v>3</v>
      </c>
      <c r="P559" s="43">
        <v>3</v>
      </c>
      <c r="Q559" s="2">
        <v>1</v>
      </c>
      <c r="R559" s="2">
        <v>0</v>
      </c>
      <c r="S559" s="2"/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5">
        <f t="shared" si="33"/>
        <v>3</v>
      </c>
      <c r="H560" s="29">
        <v>1</v>
      </c>
      <c r="I560" s="30">
        <v>1</v>
      </c>
      <c r="J560" s="27">
        <f t="shared" si="34"/>
        <v>2</v>
      </c>
      <c r="K560" s="28">
        <f t="shared" si="35"/>
        <v>1</v>
      </c>
      <c r="L560" s="50">
        <v>1</v>
      </c>
      <c r="M560" s="2">
        <v>1</v>
      </c>
      <c r="N560" s="50">
        <v>1</v>
      </c>
      <c r="O560" s="28">
        <f t="shared" si="36"/>
        <v>1</v>
      </c>
      <c r="P560" s="43">
        <v>1</v>
      </c>
      <c r="Q560" s="2">
        <v>0</v>
      </c>
      <c r="R560" s="2">
        <v>0</v>
      </c>
      <c r="S560" s="2"/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/>
    </row>
    <row r="562" spans="1:19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5">
        <f t="shared" si="33"/>
        <v>1</v>
      </c>
      <c r="H562" s="29">
        <v>0</v>
      </c>
      <c r="I562" s="30">
        <v>0</v>
      </c>
      <c r="J562" s="27">
        <f t="shared" si="34"/>
        <v>1</v>
      </c>
      <c r="K562" s="28">
        <f t="shared" si="35"/>
        <v>1</v>
      </c>
      <c r="L562" s="50">
        <v>0</v>
      </c>
      <c r="M562" s="2">
        <v>0</v>
      </c>
      <c r="N562" s="50">
        <v>1</v>
      </c>
      <c r="O562" s="28">
        <f t="shared" si="36"/>
        <v>1</v>
      </c>
      <c r="P562" s="43">
        <v>0</v>
      </c>
      <c r="Q562" s="2">
        <v>0</v>
      </c>
      <c r="R562" s="2">
        <v>1</v>
      </c>
      <c r="S562" s="2"/>
    </row>
    <row r="563" spans="1:19" customFormat="1" hidden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/>
    </row>
    <row r="564" spans="1:19" customFormat="1" hidden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/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/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/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/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5">
        <f t="shared" si="33"/>
        <v>1</v>
      </c>
      <c r="H568" s="29">
        <v>0</v>
      </c>
      <c r="I568" s="30">
        <v>0</v>
      </c>
      <c r="J568" s="27">
        <f t="shared" si="34"/>
        <v>1</v>
      </c>
      <c r="K568" s="28">
        <f t="shared" si="35"/>
        <v>1</v>
      </c>
      <c r="L568" s="50">
        <v>1</v>
      </c>
      <c r="M568" s="2">
        <v>1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/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/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/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/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/>
    </row>
    <row r="573" spans="1:19" customFormat="1" hidden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2">
        <v>0</v>
      </c>
      <c r="N573" s="50">
        <v>0</v>
      </c>
      <c r="O573" s="28">
        <f t="shared" si="36"/>
        <v>0</v>
      </c>
      <c r="P573" s="43">
        <v>0</v>
      </c>
      <c r="Q573" s="2">
        <v>0</v>
      </c>
      <c r="R573" s="2">
        <v>0</v>
      </c>
      <c r="S573" s="2"/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5">
        <f t="shared" si="33"/>
        <v>1</v>
      </c>
      <c r="H574" s="29">
        <v>0</v>
      </c>
      <c r="I574" s="30">
        <v>0</v>
      </c>
      <c r="J574" s="27">
        <f t="shared" si="34"/>
        <v>1</v>
      </c>
      <c r="K574" s="28">
        <f t="shared" si="35"/>
        <v>1</v>
      </c>
      <c r="L574" s="50">
        <v>1</v>
      </c>
      <c r="M574" s="2">
        <v>1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/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5">
        <f t="shared" si="33"/>
        <v>6</v>
      </c>
      <c r="H575" s="29">
        <v>0</v>
      </c>
      <c r="I575" s="30">
        <v>0</v>
      </c>
      <c r="J575" s="27">
        <f t="shared" si="34"/>
        <v>6</v>
      </c>
      <c r="K575" s="28">
        <f t="shared" si="35"/>
        <v>1</v>
      </c>
      <c r="L575" s="50">
        <v>6</v>
      </c>
      <c r="M575" s="2">
        <v>1</v>
      </c>
      <c r="N575" s="50">
        <v>0</v>
      </c>
      <c r="O575" s="28">
        <f t="shared" si="36"/>
        <v>0</v>
      </c>
      <c r="P575" s="43">
        <v>0</v>
      </c>
      <c r="Q575" s="2">
        <v>0</v>
      </c>
      <c r="R575" s="2">
        <v>0</v>
      </c>
      <c r="S575" s="2"/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5">
        <f t="shared" si="33"/>
        <v>6</v>
      </c>
      <c r="H576" s="29">
        <v>3</v>
      </c>
      <c r="I576" s="30">
        <v>2</v>
      </c>
      <c r="J576" s="27">
        <f t="shared" si="34"/>
        <v>3</v>
      </c>
      <c r="K576" s="28">
        <f t="shared" si="35"/>
        <v>3</v>
      </c>
      <c r="L576" s="50">
        <v>0</v>
      </c>
      <c r="M576" s="2">
        <v>0</v>
      </c>
      <c r="N576" s="50">
        <v>3</v>
      </c>
      <c r="O576" s="28">
        <f t="shared" si="36"/>
        <v>3</v>
      </c>
      <c r="P576" s="43">
        <v>0</v>
      </c>
      <c r="Q576" s="2">
        <v>3</v>
      </c>
      <c r="R576" s="2">
        <v>2</v>
      </c>
      <c r="S576" s="2"/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5">
        <f t="shared" si="33"/>
        <v>5</v>
      </c>
      <c r="H577" s="29">
        <v>1</v>
      </c>
      <c r="I577" s="30">
        <v>1</v>
      </c>
      <c r="J577" s="27">
        <f t="shared" si="34"/>
        <v>4</v>
      </c>
      <c r="K577" s="28">
        <f t="shared" si="35"/>
        <v>1</v>
      </c>
      <c r="L577" s="50">
        <v>2</v>
      </c>
      <c r="M577" s="2">
        <v>1</v>
      </c>
      <c r="N577" s="50">
        <v>2</v>
      </c>
      <c r="O577" s="28">
        <f t="shared" si="36"/>
        <v>1</v>
      </c>
      <c r="P577" s="43">
        <v>1</v>
      </c>
      <c r="Q577" s="2">
        <v>0</v>
      </c>
      <c r="R577" s="2">
        <v>0</v>
      </c>
      <c r="S577" s="2"/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5">
        <f t="shared" ref="G578:G641" si="37">SUM(H578, J578)</f>
        <v>20</v>
      </c>
      <c r="H578" s="29">
        <v>5</v>
      </c>
      <c r="I578" s="30">
        <v>10</v>
      </c>
      <c r="J578" s="27">
        <f t="shared" ref="J578:J641" si="38">L578+N578</f>
        <v>15</v>
      </c>
      <c r="K578" s="28">
        <f t="shared" ref="K578:K641" si="39">MAX(P578:S578, M578)</f>
        <v>13</v>
      </c>
      <c r="L578" s="50">
        <v>4</v>
      </c>
      <c r="M578" s="2">
        <v>7</v>
      </c>
      <c r="N578" s="50">
        <v>11</v>
      </c>
      <c r="O578" s="28">
        <f t="shared" si="36"/>
        <v>13</v>
      </c>
      <c r="P578" s="43">
        <v>5</v>
      </c>
      <c r="Q578" s="2">
        <v>13</v>
      </c>
      <c r="R578" s="2">
        <v>13</v>
      </c>
      <c r="S578" s="2"/>
    </row>
    <row r="579" spans="1:19" customFormat="1" hidden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5">
        <f t="shared" si="37"/>
        <v>0</v>
      </c>
      <c r="H579" s="29">
        <v>0</v>
      </c>
      <c r="I579" s="30">
        <v>0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/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/>
    </row>
    <row r="581" spans="1:19" customFormat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5">
        <f t="shared" si="37"/>
        <v>11</v>
      </c>
      <c r="H581" s="29">
        <v>5</v>
      </c>
      <c r="I581" s="30">
        <v>18</v>
      </c>
      <c r="J581" s="27">
        <f t="shared" si="38"/>
        <v>6</v>
      </c>
      <c r="K581" s="28">
        <f t="shared" si="39"/>
        <v>2</v>
      </c>
      <c r="L581" s="50">
        <v>1</v>
      </c>
      <c r="M581" s="2">
        <v>2</v>
      </c>
      <c r="N581" s="50">
        <v>5</v>
      </c>
      <c r="O581" s="28">
        <f t="shared" si="36"/>
        <v>2</v>
      </c>
      <c r="P581" s="43">
        <v>2</v>
      </c>
      <c r="Q581" s="2">
        <v>2</v>
      </c>
      <c r="R581" s="2">
        <v>2</v>
      </c>
      <c r="S581" s="2"/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5">
        <f t="shared" si="37"/>
        <v>0</v>
      </c>
      <c r="H582" s="29">
        <v>0</v>
      </c>
      <c r="I582" s="30">
        <v>0</v>
      </c>
      <c r="J582" s="27">
        <f t="shared" si="38"/>
        <v>0</v>
      </c>
      <c r="K582" s="28">
        <f t="shared" si="39"/>
        <v>0</v>
      </c>
      <c r="L582" s="50">
        <v>0</v>
      </c>
      <c r="M582" s="2">
        <v>0</v>
      </c>
      <c r="N582" s="50">
        <v>0</v>
      </c>
      <c r="O582" s="28">
        <f t="shared" si="36"/>
        <v>0</v>
      </c>
      <c r="P582" s="43">
        <v>0</v>
      </c>
      <c r="Q582" s="2">
        <v>0</v>
      </c>
      <c r="R582" s="2">
        <v>0</v>
      </c>
      <c r="S582" s="2"/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5">
        <f t="shared" si="37"/>
        <v>20</v>
      </c>
      <c r="H583" s="29">
        <v>8</v>
      </c>
      <c r="I583" s="30">
        <v>6</v>
      </c>
      <c r="J583" s="27">
        <f t="shared" si="38"/>
        <v>12</v>
      </c>
      <c r="K583" s="28">
        <f t="shared" si="39"/>
        <v>10</v>
      </c>
      <c r="L583" s="50">
        <v>6</v>
      </c>
      <c r="M583" s="2">
        <v>10</v>
      </c>
      <c r="N583" s="50">
        <v>6</v>
      </c>
      <c r="O583" s="28">
        <f t="shared" si="36"/>
        <v>3</v>
      </c>
      <c r="P583" s="43">
        <v>3</v>
      </c>
      <c r="Q583" s="2">
        <v>1</v>
      </c>
      <c r="R583" s="2">
        <v>2</v>
      </c>
      <c r="S583" s="2"/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5">
        <f t="shared" si="37"/>
        <v>1</v>
      </c>
      <c r="H584" s="29">
        <v>1</v>
      </c>
      <c r="I584" s="30">
        <v>1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/>
    </row>
    <row r="585" spans="1:19" customFormat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5">
        <f t="shared" si="37"/>
        <v>2</v>
      </c>
      <c r="H585" s="29">
        <v>0</v>
      </c>
      <c r="I585" s="30">
        <v>0</v>
      </c>
      <c r="J585" s="27">
        <f t="shared" si="38"/>
        <v>2</v>
      </c>
      <c r="K585" s="28">
        <f t="shared" si="39"/>
        <v>3</v>
      </c>
      <c r="L585" s="50">
        <v>2</v>
      </c>
      <c r="M585" s="2">
        <v>3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/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/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/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/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/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/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/>
    </row>
    <row r="592" spans="1:19" x14ac:dyDescent="0.2">
      <c r="A592" s="40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5">
        <f t="shared" si="37"/>
        <v>16</v>
      </c>
      <c r="H592" s="29">
        <v>8</v>
      </c>
      <c r="I592" s="30">
        <v>3</v>
      </c>
      <c r="J592" s="27">
        <f t="shared" si="38"/>
        <v>8</v>
      </c>
      <c r="K592" s="28">
        <f t="shared" si="39"/>
        <v>6</v>
      </c>
      <c r="L592" s="50">
        <v>6</v>
      </c>
      <c r="M592" s="2">
        <v>6</v>
      </c>
      <c r="N592" s="50">
        <v>2</v>
      </c>
      <c r="O592" s="28">
        <f t="shared" si="36"/>
        <v>3</v>
      </c>
      <c r="P592" s="43">
        <v>3</v>
      </c>
      <c r="Q592" s="2">
        <v>0</v>
      </c>
      <c r="R592" s="2">
        <v>0</v>
      </c>
      <c r="S592" s="2"/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/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/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5">
        <f t="shared" si="37"/>
        <v>1</v>
      </c>
      <c r="H595" s="29">
        <v>0</v>
      </c>
      <c r="I595" s="30">
        <v>0</v>
      </c>
      <c r="J595" s="27">
        <f t="shared" si="38"/>
        <v>1</v>
      </c>
      <c r="K595" s="28">
        <f t="shared" si="39"/>
        <v>1</v>
      </c>
      <c r="L595" s="50">
        <v>1</v>
      </c>
      <c r="M595" s="2">
        <v>1</v>
      </c>
      <c r="N595" s="50">
        <v>0</v>
      </c>
      <c r="O595" s="28">
        <f t="shared" si="36"/>
        <v>0</v>
      </c>
      <c r="P595" s="43">
        <v>0</v>
      </c>
      <c r="Q595" s="2">
        <v>0</v>
      </c>
      <c r="R595" s="2">
        <v>0</v>
      </c>
      <c r="S595" s="2"/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5">
        <f t="shared" si="37"/>
        <v>3</v>
      </c>
      <c r="H596" s="29">
        <v>3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/>
    </row>
    <row r="597" spans="1:19" customFormat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5">
        <f t="shared" si="37"/>
        <v>5</v>
      </c>
      <c r="H597" s="29">
        <v>4</v>
      </c>
      <c r="I597" s="30">
        <v>15</v>
      </c>
      <c r="J597" s="27">
        <f t="shared" si="38"/>
        <v>1</v>
      </c>
      <c r="K597" s="28">
        <f t="shared" si="39"/>
        <v>1</v>
      </c>
      <c r="L597" s="50">
        <v>0</v>
      </c>
      <c r="M597" s="2">
        <v>0</v>
      </c>
      <c r="N597" s="50">
        <v>1</v>
      </c>
      <c r="O597" s="28">
        <f t="shared" si="36"/>
        <v>1</v>
      </c>
      <c r="P597" s="43">
        <v>0</v>
      </c>
      <c r="Q597" s="2">
        <v>0</v>
      </c>
      <c r="R597" s="2">
        <v>1</v>
      </c>
      <c r="S597" s="2"/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5">
        <f t="shared" si="37"/>
        <v>13</v>
      </c>
      <c r="H598" s="29">
        <v>6</v>
      </c>
      <c r="I598" s="30">
        <v>8</v>
      </c>
      <c r="J598" s="27">
        <f t="shared" si="38"/>
        <v>7</v>
      </c>
      <c r="K598" s="28">
        <f t="shared" si="39"/>
        <v>2</v>
      </c>
      <c r="L598" s="50">
        <v>4</v>
      </c>
      <c r="M598" s="2">
        <v>2</v>
      </c>
      <c r="N598" s="50">
        <v>3</v>
      </c>
      <c r="O598" s="28">
        <f t="shared" si="36"/>
        <v>2</v>
      </c>
      <c r="P598" s="43">
        <v>2</v>
      </c>
      <c r="Q598" s="2">
        <v>0</v>
      </c>
      <c r="R598" s="2">
        <v>2</v>
      </c>
      <c r="S598" s="2"/>
    </row>
    <row r="599" spans="1:19" customFormat="1" hidden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5">
        <f t="shared" si="37"/>
        <v>0</v>
      </c>
      <c r="H599" s="29">
        <v>0</v>
      </c>
      <c r="I599" s="30">
        <v>0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/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/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5">
        <f t="shared" si="37"/>
        <v>0</v>
      </c>
      <c r="H601" s="29">
        <v>0</v>
      </c>
      <c r="I601" s="30">
        <v>0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/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/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/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/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/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/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/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5">
        <f t="shared" si="37"/>
        <v>3</v>
      </c>
      <c r="H608" s="29">
        <v>1</v>
      </c>
      <c r="I608" s="30">
        <v>1</v>
      </c>
      <c r="J608" s="27">
        <f t="shared" si="38"/>
        <v>2</v>
      </c>
      <c r="K608" s="28">
        <f t="shared" si="39"/>
        <v>1</v>
      </c>
      <c r="L608" s="50">
        <v>1</v>
      </c>
      <c r="M608" s="2">
        <v>1</v>
      </c>
      <c r="N608" s="50">
        <v>1</v>
      </c>
      <c r="O608" s="28">
        <f t="shared" si="36"/>
        <v>1</v>
      </c>
      <c r="P608" s="43">
        <v>1</v>
      </c>
      <c r="Q608" s="2">
        <v>0</v>
      </c>
      <c r="R608" s="2">
        <v>0</v>
      </c>
      <c r="S608" s="2"/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2">
        <v>0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/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5">
        <f t="shared" si="37"/>
        <v>5</v>
      </c>
      <c r="H610" s="95">
        <v>1</v>
      </c>
      <c r="I610" s="96">
        <v>1</v>
      </c>
      <c r="J610" s="27">
        <f t="shared" si="38"/>
        <v>4</v>
      </c>
      <c r="K610" s="28">
        <f t="shared" si="39"/>
        <v>2</v>
      </c>
      <c r="L610" s="50">
        <v>3</v>
      </c>
      <c r="M610" s="2">
        <v>2</v>
      </c>
      <c r="N610" s="50">
        <v>1</v>
      </c>
      <c r="O610" s="28">
        <f t="shared" si="36"/>
        <v>1</v>
      </c>
      <c r="P610" s="43">
        <v>0</v>
      </c>
      <c r="Q610" s="2">
        <v>0</v>
      </c>
      <c r="R610" s="2">
        <v>1</v>
      </c>
      <c r="S610" s="2"/>
    </row>
    <row r="611" spans="1:19" customFormat="1" hidden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5">
        <f t="shared" si="37"/>
        <v>0</v>
      </c>
      <c r="H611" s="29">
        <v>0</v>
      </c>
      <c r="I611" s="30">
        <v>0</v>
      </c>
      <c r="J611" s="27">
        <f t="shared" si="38"/>
        <v>0</v>
      </c>
      <c r="K611" s="28">
        <f t="shared" si="39"/>
        <v>0</v>
      </c>
      <c r="L611" s="50">
        <v>0</v>
      </c>
      <c r="M611" s="2">
        <v>0</v>
      </c>
      <c r="N611" s="50">
        <v>0</v>
      </c>
      <c r="O611" s="28">
        <f t="shared" si="36"/>
        <v>0</v>
      </c>
      <c r="P611" s="43">
        <v>0</v>
      </c>
      <c r="Q611" s="2">
        <v>0</v>
      </c>
      <c r="R611" s="2">
        <v>0</v>
      </c>
      <c r="S611" s="2"/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/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5">
        <f t="shared" si="37"/>
        <v>21</v>
      </c>
      <c r="H613" s="29">
        <v>7</v>
      </c>
      <c r="I613" s="30">
        <v>182</v>
      </c>
      <c r="J613" s="27">
        <f t="shared" si="38"/>
        <v>14</v>
      </c>
      <c r="K613" s="28">
        <f t="shared" si="39"/>
        <v>10</v>
      </c>
      <c r="L613" s="50">
        <v>5</v>
      </c>
      <c r="M613" s="2">
        <v>10</v>
      </c>
      <c r="N613" s="50">
        <v>9</v>
      </c>
      <c r="O613" s="28">
        <f t="shared" ref="O613:O676" si="40">MAX(P613:S613)</f>
        <v>8</v>
      </c>
      <c r="P613" s="43">
        <v>5</v>
      </c>
      <c r="Q613" s="2">
        <v>7</v>
      </c>
      <c r="R613" s="2">
        <v>8</v>
      </c>
      <c r="S613" s="2"/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5">
        <f t="shared" si="37"/>
        <v>9</v>
      </c>
      <c r="H614" s="29">
        <v>4</v>
      </c>
      <c r="I614" s="30">
        <v>3</v>
      </c>
      <c r="J614" s="27">
        <f t="shared" si="38"/>
        <v>5</v>
      </c>
      <c r="K614" s="28">
        <f t="shared" si="39"/>
        <v>6</v>
      </c>
      <c r="L614" s="50">
        <v>2</v>
      </c>
      <c r="M614" s="2">
        <v>1</v>
      </c>
      <c r="N614" s="50">
        <v>3</v>
      </c>
      <c r="O614" s="28">
        <f t="shared" si="40"/>
        <v>6</v>
      </c>
      <c r="P614" s="43">
        <v>1</v>
      </c>
      <c r="Q614" s="2">
        <v>0</v>
      </c>
      <c r="R614" s="2">
        <v>6</v>
      </c>
      <c r="S614" s="2"/>
    </row>
    <row r="615" spans="1:19" customFormat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5">
        <f t="shared" si="37"/>
        <v>11</v>
      </c>
      <c r="H615" s="29">
        <v>5</v>
      </c>
      <c r="I615" s="30">
        <v>20</v>
      </c>
      <c r="J615" s="27">
        <f t="shared" si="38"/>
        <v>6</v>
      </c>
      <c r="K615" s="28">
        <f t="shared" si="39"/>
        <v>2</v>
      </c>
      <c r="L615" s="50">
        <v>3</v>
      </c>
      <c r="M615" s="2">
        <v>1</v>
      </c>
      <c r="N615" s="50">
        <v>3</v>
      </c>
      <c r="O615" s="28">
        <f t="shared" si="40"/>
        <v>2</v>
      </c>
      <c r="P615" s="43">
        <v>0</v>
      </c>
      <c r="Q615" s="2">
        <v>2</v>
      </c>
      <c r="R615" s="2">
        <v>0</v>
      </c>
      <c r="S615" s="2"/>
    </row>
    <row r="616" spans="1:19" customFormat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5">
        <f t="shared" si="37"/>
        <v>1</v>
      </c>
      <c r="H616" s="29">
        <v>0</v>
      </c>
      <c r="I616" s="30">
        <v>0</v>
      </c>
      <c r="J616" s="27">
        <f t="shared" si="38"/>
        <v>1</v>
      </c>
      <c r="K616" s="28">
        <f t="shared" si="39"/>
        <v>1</v>
      </c>
      <c r="L616" s="50">
        <v>0</v>
      </c>
      <c r="M616" s="2">
        <v>0</v>
      </c>
      <c r="N616" s="50">
        <v>1</v>
      </c>
      <c r="O616" s="28">
        <f t="shared" si="40"/>
        <v>1</v>
      </c>
      <c r="P616" s="43">
        <v>0</v>
      </c>
      <c r="Q616" s="2">
        <v>1</v>
      </c>
      <c r="R616" s="2">
        <v>0</v>
      </c>
      <c r="S616" s="2"/>
    </row>
    <row r="617" spans="1:19" customFormat="1" hidden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/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2102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/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/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/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/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5">
        <f t="shared" si="37"/>
        <v>2</v>
      </c>
      <c r="H622" s="29">
        <v>1</v>
      </c>
      <c r="I622" s="30">
        <v>1</v>
      </c>
      <c r="J622" s="27">
        <f t="shared" si="38"/>
        <v>1</v>
      </c>
      <c r="K622" s="28">
        <f t="shared" si="39"/>
        <v>1</v>
      </c>
      <c r="L622" s="50">
        <v>1</v>
      </c>
      <c r="M622" s="2">
        <v>1</v>
      </c>
      <c r="N622" s="50">
        <v>0</v>
      </c>
      <c r="O622" s="28">
        <f t="shared" si="40"/>
        <v>0</v>
      </c>
      <c r="P622" s="43">
        <v>0</v>
      </c>
      <c r="Q622" s="2">
        <v>0</v>
      </c>
      <c r="R622" s="2">
        <v>0</v>
      </c>
      <c r="S622" s="2"/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/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/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/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/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/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/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/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5">
        <f t="shared" si="37"/>
        <v>1</v>
      </c>
      <c r="H630" s="29">
        <v>1</v>
      </c>
      <c r="I630" s="30">
        <v>2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/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/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/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/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/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/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/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/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/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/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/>
    </row>
    <row r="641" spans="1:19" customFormat="1" hidden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/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/>
    </row>
    <row r="643" spans="1:19" customFormat="1" hidden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/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/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/>
    </row>
    <row r="646" spans="1:19" customFormat="1" x14ac:dyDescent="0.2">
      <c r="A646" s="40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5">
        <f t="shared" si="41"/>
        <v>6</v>
      </c>
      <c r="H646" s="29">
        <v>3</v>
      </c>
      <c r="I646" s="30">
        <v>6</v>
      </c>
      <c r="J646" s="27">
        <f t="shared" si="42"/>
        <v>3</v>
      </c>
      <c r="K646" s="28">
        <f t="shared" si="43"/>
        <v>3</v>
      </c>
      <c r="L646" s="50">
        <v>1</v>
      </c>
      <c r="M646" s="2">
        <v>3</v>
      </c>
      <c r="N646" s="50">
        <v>2</v>
      </c>
      <c r="O646" s="28">
        <f t="shared" si="40"/>
        <v>2</v>
      </c>
      <c r="P646" s="43">
        <v>2</v>
      </c>
      <c r="Q646" s="2">
        <v>0</v>
      </c>
      <c r="R646" s="2">
        <v>0</v>
      </c>
      <c r="S646" s="2"/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/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/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/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5">
        <f t="shared" si="41"/>
        <v>5</v>
      </c>
      <c r="H650" s="29">
        <v>1</v>
      </c>
      <c r="I650" s="30">
        <v>3</v>
      </c>
      <c r="J650" s="27">
        <f t="shared" si="42"/>
        <v>4</v>
      </c>
      <c r="K650" s="28">
        <f t="shared" si="43"/>
        <v>3</v>
      </c>
      <c r="L650" s="50">
        <v>4</v>
      </c>
      <c r="M650" s="2">
        <v>3</v>
      </c>
      <c r="N650" s="50">
        <v>0</v>
      </c>
      <c r="O650" s="28">
        <f t="shared" si="40"/>
        <v>0</v>
      </c>
      <c r="P650" s="43">
        <v>0</v>
      </c>
      <c r="Q650" s="2">
        <v>0</v>
      </c>
      <c r="R650" s="2">
        <v>0</v>
      </c>
      <c r="S650" s="2"/>
    </row>
    <row r="651" spans="1:19" customFormat="1" hidden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/>
    </row>
    <row r="652" spans="1:19" hidden="1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/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/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/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5">
        <f t="shared" si="41"/>
        <v>1</v>
      </c>
      <c r="H655" s="29">
        <v>0</v>
      </c>
      <c r="I655" s="30">
        <v>0</v>
      </c>
      <c r="J655" s="27">
        <f t="shared" si="42"/>
        <v>1</v>
      </c>
      <c r="K655" s="28">
        <f t="shared" si="43"/>
        <v>1</v>
      </c>
      <c r="L655" s="50">
        <v>1</v>
      </c>
      <c r="M655" s="2">
        <v>1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/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/>
    </row>
    <row r="657" spans="1:19" customFormat="1" hidden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/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/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/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/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5">
        <f t="shared" si="41"/>
        <v>1</v>
      </c>
      <c r="H661" s="29">
        <v>0</v>
      </c>
      <c r="I661" s="30">
        <v>0</v>
      </c>
      <c r="J661" s="27">
        <f t="shared" si="42"/>
        <v>1</v>
      </c>
      <c r="K661" s="28">
        <f t="shared" si="43"/>
        <v>1</v>
      </c>
      <c r="L661" s="50">
        <v>1</v>
      </c>
      <c r="M661" s="2">
        <v>1</v>
      </c>
      <c r="N661" s="50">
        <v>0</v>
      </c>
      <c r="O661" s="28">
        <f t="shared" si="40"/>
        <v>0</v>
      </c>
      <c r="P661" s="43">
        <v>0</v>
      </c>
      <c r="Q661" s="2">
        <v>0</v>
      </c>
      <c r="R661" s="2">
        <v>0</v>
      </c>
      <c r="S661" s="2"/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5">
        <f t="shared" si="41"/>
        <v>6</v>
      </c>
      <c r="H662" s="29">
        <v>2</v>
      </c>
      <c r="I662" s="30">
        <v>1</v>
      </c>
      <c r="J662" s="27">
        <f t="shared" si="42"/>
        <v>4</v>
      </c>
      <c r="K662" s="28">
        <f t="shared" si="43"/>
        <v>4</v>
      </c>
      <c r="L662" s="50">
        <v>2</v>
      </c>
      <c r="M662" s="2">
        <v>1</v>
      </c>
      <c r="N662" s="50">
        <v>2</v>
      </c>
      <c r="O662" s="28">
        <f t="shared" si="40"/>
        <v>4</v>
      </c>
      <c r="P662" s="43">
        <v>4</v>
      </c>
      <c r="Q662" s="2">
        <v>0</v>
      </c>
      <c r="R662" s="2">
        <v>1</v>
      </c>
      <c r="S662" s="2"/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/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/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5">
        <f t="shared" si="41"/>
        <v>11</v>
      </c>
      <c r="H665" s="29">
        <v>5</v>
      </c>
      <c r="I665" s="30">
        <v>18</v>
      </c>
      <c r="J665" s="27">
        <f t="shared" si="42"/>
        <v>6</v>
      </c>
      <c r="K665" s="28">
        <f t="shared" si="43"/>
        <v>10</v>
      </c>
      <c r="L665" s="50">
        <v>6</v>
      </c>
      <c r="M665" s="2">
        <v>10</v>
      </c>
      <c r="N665" s="50">
        <v>0</v>
      </c>
      <c r="O665" s="28">
        <f t="shared" si="40"/>
        <v>0</v>
      </c>
      <c r="P665" s="43">
        <v>0</v>
      </c>
      <c r="Q665" s="2">
        <v>0</v>
      </c>
      <c r="R665" s="2">
        <v>0</v>
      </c>
      <c r="S665" s="2"/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/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/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/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/>
    </row>
    <row r="670" spans="1:19" customFormat="1" hidden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5">
        <f t="shared" si="41"/>
        <v>0</v>
      </c>
      <c r="H670" s="29">
        <v>0</v>
      </c>
      <c r="I670" s="30">
        <v>0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/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/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5">
        <f t="shared" si="41"/>
        <v>15</v>
      </c>
      <c r="H672" s="29">
        <v>6</v>
      </c>
      <c r="I672" s="30">
        <v>20</v>
      </c>
      <c r="J672" s="27">
        <f t="shared" si="42"/>
        <v>9</v>
      </c>
      <c r="K672" s="28">
        <f t="shared" si="43"/>
        <v>10</v>
      </c>
      <c r="L672" s="50">
        <v>6</v>
      </c>
      <c r="M672" s="2">
        <v>10</v>
      </c>
      <c r="N672" s="50">
        <v>3</v>
      </c>
      <c r="O672" s="28">
        <f t="shared" si="40"/>
        <v>3</v>
      </c>
      <c r="P672" s="43">
        <v>3</v>
      </c>
      <c r="Q672" s="2">
        <v>1</v>
      </c>
      <c r="R672" s="2">
        <v>1</v>
      </c>
      <c r="S672" s="2"/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5">
        <f t="shared" si="41"/>
        <v>10</v>
      </c>
      <c r="H673" s="29">
        <v>4</v>
      </c>
      <c r="I673" s="30">
        <v>14</v>
      </c>
      <c r="J673" s="27">
        <f t="shared" si="42"/>
        <v>6</v>
      </c>
      <c r="K673" s="28">
        <f t="shared" si="43"/>
        <v>10</v>
      </c>
      <c r="L673" s="50">
        <v>6</v>
      </c>
      <c r="M673" s="2">
        <v>10</v>
      </c>
      <c r="N673" s="50">
        <v>0</v>
      </c>
      <c r="O673" s="28">
        <f t="shared" si="40"/>
        <v>0</v>
      </c>
      <c r="P673" s="43">
        <v>0</v>
      </c>
      <c r="Q673" s="2">
        <v>0</v>
      </c>
      <c r="R673" s="2">
        <v>0</v>
      </c>
      <c r="S673" s="2"/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2">
        <v>0</v>
      </c>
      <c r="N674" s="50">
        <v>0</v>
      </c>
      <c r="O674" s="28">
        <f t="shared" si="40"/>
        <v>0</v>
      </c>
      <c r="P674" s="43">
        <v>0</v>
      </c>
      <c r="Q674" s="2">
        <v>0</v>
      </c>
      <c r="R674" s="2">
        <v>0</v>
      </c>
      <c r="S674" s="2"/>
    </row>
    <row r="675" spans="1:19" customFormat="1" hidden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5">
        <f t="shared" si="41"/>
        <v>0</v>
      </c>
      <c r="H675" s="29">
        <v>0</v>
      </c>
      <c r="I675" s="30">
        <v>0</v>
      </c>
      <c r="J675" s="27">
        <f t="shared" si="42"/>
        <v>0</v>
      </c>
      <c r="K675" s="28">
        <f t="shared" si="43"/>
        <v>0</v>
      </c>
      <c r="L675" s="50">
        <v>0</v>
      </c>
      <c r="M675" s="2">
        <v>0</v>
      </c>
      <c r="N675" s="50">
        <v>0</v>
      </c>
      <c r="O675" s="28">
        <f t="shared" si="40"/>
        <v>0</v>
      </c>
      <c r="P675" s="43">
        <v>0</v>
      </c>
      <c r="Q675" s="2">
        <v>0</v>
      </c>
      <c r="R675" s="2">
        <v>0</v>
      </c>
      <c r="S675" s="2"/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5">
        <f t="shared" si="41"/>
        <v>8</v>
      </c>
      <c r="H676" s="29">
        <v>2</v>
      </c>
      <c r="I676" s="30">
        <v>3</v>
      </c>
      <c r="J676" s="27">
        <f t="shared" si="42"/>
        <v>6</v>
      </c>
      <c r="K676" s="28">
        <f t="shared" si="43"/>
        <v>7</v>
      </c>
      <c r="L676" s="50">
        <v>4</v>
      </c>
      <c r="M676" s="2">
        <v>7</v>
      </c>
      <c r="N676" s="50">
        <v>2</v>
      </c>
      <c r="O676" s="28">
        <f t="shared" si="40"/>
        <v>1</v>
      </c>
      <c r="P676" s="43">
        <v>0</v>
      </c>
      <c r="Q676" s="2">
        <v>1</v>
      </c>
      <c r="R676" s="2">
        <v>0</v>
      </c>
      <c r="S676" s="2"/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5">
        <f t="shared" si="41"/>
        <v>7</v>
      </c>
      <c r="H677" s="95">
        <v>1</v>
      </c>
      <c r="I677" s="96">
        <v>1</v>
      </c>
      <c r="J677" s="27">
        <f t="shared" si="42"/>
        <v>6</v>
      </c>
      <c r="K677" s="28">
        <f t="shared" si="43"/>
        <v>3</v>
      </c>
      <c r="L677" s="50">
        <v>3</v>
      </c>
      <c r="M677" s="2">
        <v>3</v>
      </c>
      <c r="N677" s="50">
        <v>3</v>
      </c>
      <c r="O677" s="28">
        <f t="shared" ref="O677:O740" si="44">MAX(P677:S677)</f>
        <v>1</v>
      </c>
      <c r="P677" s="43">
        <v>1</v>
      </c>
      <c r="Q677" s="2">
        <v>1</v>
      </c>
      <c r="R677" s="2">
        <v>1</v>
      </c>
      <c r="S677" s="2"/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/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/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/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5">
        <f t="shared" si="41"/>
        <v>5</v>
      </c>
      <c r="H681" s="29">
        <v>1</v>
      </c>
      <c r="I681" s="30">
        <v>1</v>
      </c>
      <c r="J681" s="27">
        <f t="shared" si="42"/>
        <v>4</v>
      </c>
      <c r="K681" s="28">
        <f t="shared" si="43"/>
        <v>6</v>
      </c>
      <c r="L681" s="50">
        <v>2</v>
      </c>
      <c r="M681" s="2">
        <v>4</v>
      </c>
      <c r="N681" s="50">
        <v>2</v>
      </c>
      <c r="O681" s="28">
        <f t="shared" si="44"/>
        <v>6</v>
      </c>
      <c r="P681" s="43">
        <v>6</v>
      </c>
      <c r="Q681" s="2">
        <v>0</v>
      </c>
      <c r="R681" s="2">
        <v>0</v>
      </c>
      <c r="S681" s="2"/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/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/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5">
        <f t="shared" si="41"/>
        <v>4</v>
      </c>
      <c r="H684" s="29">
        <v>2</v>
      </c>
      <c r="I684" s="30">
        <v>3</v>
      </c>
      <c r="J684" s="27">
        <f t="shared" si="42"/>
        <v>2</v>
      </c>
      <c r="K684" s="28">
        <f t="shared" si="43"/>
        <v>1</v>
      </c>
      <c r="L684" s="50">
        <v>2</v>
      </c>
      <c r="M684" s="2">
        <v>1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/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5">
        <f t="shared" si="41"/>
        <v>14</v>
      </c>
      <c r="H685" s="29">
        <v>5</v>
      </c>
      <c r="I685" s="30">
        <v>24</v>
      </c>
      <c r="J685" s="27">
        <f t="shared" si="42"/>
        <v>9</v>
      </c>
      <c r="K685" s="28">
        <f t="shared" si="43"/>
        <v>10</v>
      </c>
      <c r="L685" s="50">
        <v>6</v>
      </c>
      <c r="M685" s="2">
        <v>10</v>
      </c>
      <c r="N685" s="50">
        <v>3</v>
      </c>
      <c r="O685" s="28">
        <f t="shared" si="44"/>
        <v>5</v>
      </c>
      <c r="P685" s="43">
        <v>2</v>
      </c>
      <c r="Q685" s="2">
        <v>5</v>
      </c>
      <c r="R685" s="2">
        <v>3</v>
      </c>
      <c r="S685" s="2"/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/>
    </row>
    <row r="687" spans="1:19" customFormat="1" hidden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5">
        <f t="shared" si="41"/>
        <v>0</v>
      </c>
      <c r="H687" s="29">
        <v>0</v>
      </c>
      <c r="I687" s="30">
        <v>0</v>
      </c>
      <c r="J687" s="27">
        <f t="shared" si="42"/>
        <v>0</v>
      </c>
      <c r="K687" s="28">
        <f t="shared" si="43"/>
        <v>0</v>
      </c>
      <c r="L687" s="50">
        <v>0</v>
      </c>
      <c r="M687" s="2">
        <v>0</v>
      </c>
      <c r="N687" s="50">
        <v>0</v>
      </c>
      <c r="O687" s="28">
        <f t="shared" si="44"/>
        <v>0</v>
      </c>
      <c r="P687" s="43">
        <v>0</v>
      </c>
      <c r="Q687" s="2">
        <v>0</v>
      </c>
      <c r="R687" s="2">
        <v>0</v>
      </c>
      <c r="S687" s="2"/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/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5">
        <f t="shared" si="41"/>
        <v>3</v>
      </c>
      <c r="H689" s="29">
        <v>0</v>
      </c>
      <c r="I689" s="30">
        <v>0</v>
      </c>
      <c r="J689" s="27">
        <f t="shared" si="42"/>
        <v>3</v>
      </c>
      <c r="K689" s="28">
        <f t="shared" si="43"/>
        <v>8</v>
      </c>
      <c r="L689" s="50">
        <v>0</v>
      </c>
      <c r="M689" s="2">
        <v>0</v>
      </c>
      <c r="N689" s="50">
        <v>3</v>
      </c>
      <c r="O689" s="28">
        <f t="shared" si="44"/>
        <v>8</v>
      </c>
      <c r="P689" s="43">
        <v>5</v>
      </c>
      <c r="Q689" s="2">
        <v>8</v>
      </c>
      <c r="R689" s="2">
        <v>1</v>
      </c>
      <c r="S689" s="2"/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/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5">
        <f t="shared" si="41"/>
        <v>2</v>
      </c>
      <c r="H691" s="29">
        <v>0</v>
      </c>
      <c r="I691" s="30">
        <v>0</v>
      </c>
      <c r="J691" s="27">
        <f t="shared" si="42"/>
        <v>2</v>
      </c>
      <c r="K691" s="28">
        <f t="shared" si="43"/>
        <v>4</v>
      </c>
      <c r="L691" s="50">
        <v>0</v>
      </c>
      <c r="M691" s="2">
        <v>0</v>
      </c>
      <c r="N691" s="50">
        <v>2</v>
      </c>
      <c r="O691" s="28">
        <f t="shared" si="44"/>
        <v>4</v>
      </c>
      <c r="P691" s="43">
        <v>0</v>
      </c>
      <c r="Q691" s="2">
        <v>4</v>
      </c>
      <c r="R691" s="2">
        <v>3</v>
      </c>
      <c r="S691" s="2"/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5">
        <f t="shared" si="41"/>
        <v>1</v>
      </c>
      <c r="H692" s="29">
        <v>1</v>
      </c>
      <c r="I692" s="30">
        <v>1</v>
      </c>
      <c r="J692" s="27">
        <f t="shared" si="42"/>
        <v>0</v>
      </c>
      <c r="K692" s="28">
        <f t="shared" si="43"/>
        <v>0</v>
      </c>
      <c r="L692" s="50">
        <v>0</v>
      </c>
      <c r="M692" s="2">
        <v>0</v>
      </c>
      <c r="N692" s="50">
        <v>0</v>
      </c>
      <c r="O692" s="28">
        <f t="shared" si="44"/>
        <v>0</v>
      </c>
      <c r="P692" s="43">
        <v>0</v>
      </c>
      <c r="Q692" s="2">
        <v>0</v>
      </c>
      <c r="R692" s="2">
        <v>0</v>
      </c>
      <c r="S692" s="2"/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5">
        <f t="shared" si="41"/>
        <v>6</v>
      </c>
      <c r="H693" s="29">
        <v>3</v>
      </c>
      <c r="I693" s="30">
        <v>1</v>
      </c>
      <c r="J693" s="27">
        <f t="shared" si="42"/>
        <v>3</v>
      </c>
      <c r="K693" s="28">
        <f t="shared" si="43"/>
        <v>2</v>
      </c>
      <c r="L693" s="50">
        <v>0</v>
      </c>
      <c r="M693" s="2">
        <v>0</v>
      </c>
      <c r="N693" s="50">
        <v>3</v>
      </c>
      <c r="O693" s="28">
        <f t="shared" si="44"/>
        <v>2</v>
      </c>
      <c r="P693" s="43">
        <v>2</v>
      </c>
      <c r="Q693" s="2">
        <v>1</v>
      </c>
      <c r="R693" s="2">
        <v>0</v>
      </c>
      <c r="S693" s="2"/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/>
    </row>
    <row r="695" spans="1:19" customFormat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5">
        <f t="shared" si="41"/>
        <v>4</v>
      </c>
      <c r="H695" s="29">
        <v>2</v>
      </c>
      <c r="I695" s="30">
        <v>2</v>
      </c>
      <c r="J695" s="27">
        <f t="shared" si="42"/>
        <v>2</v>
      </c>
      <c r="K695" s="28">
        <f t="shared" si="43"/>
        <v>1</v>
      </c>
      <c r="L695" s="50">
        <v>1</v>
      </c>
      <c r="M695" s="2">
        <v>1</v>
      </c>
      <c r="N695" s="50">
        <v>1</v>
      </c>
      <c r="O695" s="28">
        <f t="shared" si="44"/>
        <v>1</v>
      </c>
      <c r="P695" s="43">
        <v>0</v>
      </c>
      <c r="Q695" s="2">
        <v>0</v>
      </c>
      <c r="R695" s="2">
        <v>1</v>
      </c>
      <c r="S695" s="2"/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5">
        <f t="shared" si="41"/>
        <v>0</v>
      </c>
      <c r="H696" s="29">
        <v>0</v>
      </c>
      <c r="I696" s="30">
        <v>0</v>
      </c>
      <c r="J696" s="27">
        <f t="shared" si="42"/>
        <v>0</v>
      </c>
      <c r="K696" s="28">
        <f t="shared" si="43"/>
        <v>0</v>
      </c>
      <c r="L696" s="50">
        <v>0</v>
      </c>
      <c r="M696" s="2">
        <v>0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/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5">
        <f t="shared" si="41"/>
        <v>3</v>
      </c>
      <c r="H697" s="29">
        <v>1</v>
      </c>
      <c r="I697" s="30">
        <v>2</v>
      </c>
      <c r="J697" s="27">
        <f t="shared" si="42"/>
        <v>2</v>
      </c>
      <c r="K697" s="28">
        <f t="shared" si="43"/>
        <v>2</v>
      </c>
      <c r="L697" s="50">
        <v>2</v>
      </c>
      <c r="M697" s="2">
        <v>2</v>
      </c>
      <c r="N697" s="50">
        <v>0</v>
      </c>
      <c r="O697" s="28">
        <f t="shared" si="44"/>
        <v>0</v>
      </c>
      <c r="P697" s="43">
        <v>0</v>
      </c>
      <c r="Q697" s="2">
        <v>0</v>
      </c>
      <c r="R697" s="2">
        <v>0</v>
      </c>
      <c r="S697" s="2"/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/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/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/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/>
    </row>
    <row r="702" spans="1:19" customFormat="1" hidden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/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5">
        <f t="shared" si="41"/>
        <v>3</v>
      </c>
      <c r="H703" s="29">
        <v>0</v>
      </c>
      <c r="I703" s="30">
        <v>0</v>
      </c>
      <c r="J703" s="27">
        <f t="shared" si="42"/>
        <v>3</v>
      </c>
      <c r="K703" s="28">
        <f t="shared" si="43"/>
        <v>2</v>
      </c>
      <c r="L703" s="50">
        <v>2</v>
      </c>
      <c r="M703" s="2">
        <v>2</v>
      </c>
      <c r="N703" s="50">
        <v>1</v>
      </c>
      <c r="O703" s="28">
        <f t="shared" si="44"/>
        <v>1</v>
      </c>
      <c r="P703" s="43">
        <v>0</v>
      </c>
      <c r="Q703" s="2">
        <v>0</v>
      </c>
      <c r="R703" s="2">
        <v>1</v>
      </c>
      <c r="S703" s="2"/>
    </row>
    <row r="704" spans="1:19" customFormat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5">
        <f t="shared" si="41"/>
        <v>6</v>
      </c>
      <c r="H704" s="29">
        <v>6</v>
      </c>
      <c r="I704" s="30">
        <v>3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/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/>
    </row>
    <row r="706" spans="1:19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5">
        <f t="shared" ref="G706:G769" si="45">SUM(H706, J706)</f>
        <v>3</v>
      </c>
      <c r="H706" s="29">
        <v>1</v>
      </c>
      <c r="I706" s="30">
        <v>1</v>
      </c>
      <c r="J706" s="27">
        <f t="shared" ref="J706:J769" si="46">L706+N706</f>
        <v>2</v>
      </c>
      <c r="K706" s="28">
        <f t="shared" ref="K706:K769" si="47">MAX(P706:S706, M706)</f>
        <v>4</v>
      </c>
      <c r="L706" s="50">
        <v>2</v>
      </c>
      <c r="M706" s="2">
        <v>4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/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/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/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/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/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/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5">
        <f t="shared" si="45"/>
        <v>1</v>
      </c>
      <c r="H712" s="29">
        <v>0</v>
      </c>
      <c r="I712" s="30">
        <v>0</v>
      </c>
      <c r="J712" s="27">
        <f t="shared" si="46"/>
        <v>1</v>
      </c>
      <c r="K712" s="28">
        <f t="shared" si="47"/>
        <v>1</v>
      </c>
      <c r="L712" s="50">
        <v>1</v>
      </c>
      <c r="M712" s="2">
        <v>1</v>
      </c>
      <c r="N712" s="50">
        <v>0</v>
      </c>
      <c r="O712" s="28">
        <f t="shared" si="44"/>
        <v>0</v>
      </c>
      <c r="P712" s="43">
        <v>0</v>
      </c>
      <c r="Q712" s="2">
        <v>0</v>
      </c>
      <c r="R712" s="2">
        <v>0</v>
      </c>
      <c r="S712" s="2"/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5">
        <f t="shared" si="45"/>
        <v>11</v>
      </c>
      <c r="H713" s="29">
        <v>4</v>
      </c>
      <c r="I713" s="30">
        <v>8</v>
      </c>
      <c r="J713" s="27">
        <f t="shared" si="46"/>
        <v>7</v>
      </c>
      <c r="K713" s="28">
        <f t="shared" si="47"/>
        <v>4</v>
      </c>
      <c r="L713" s="50">
        <v>2</v>
      </c>
      <c r="M713" s="2">
        <v>4</v>
      </c>
      <c r="N713" s="50">
        <v>5</v>
      </c>
      <c r="O713" s="28">
        <f t="shared" si="44"/>
        <v>2</v>
      </c>
      <c r="P713" s="43">
        <v>1</v>
      </c>
      <c r="Q713" s="2">
        <v>1</v>
      </c>
      <c r="R713" s="2">
        <v>2</v>
      </c>
      <c r="S713" s="2"/>
    </row>
    <row r="714" spans="1:19" customFormat="1" hidden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5">
        <f t="shared" si="45"/>
        <v>0</v>
      </c>
      <c r="H714" s="29">
        <v>0</v>
      </c>
      <c r="I714" s="30">
        <v>0</v>
      </c>
      <c r="J714" s="27">
        <f t="shared" si="46"/>
        <v>0</v>
      </c>
      <c r="K714" s="28">
        <f t="shared" si="47"/>
        <v>0</v>
      </c>
      <c r="L714" s="50">
        <v>0</v>
      </c>
      <c r="M714" s="2">
        <v>0</v>
      </c>
      <c r="N714" s="50">
        <v>0</v>
      </c>
      <c r="O714" s="28">
        <f t="shared" si="44"/>
        <v>0</v>
      </c>
      <c r="P714" s="43">
        <v>0</v>
      </c>
      <c r="Q714" s="2">
        <v>0</v>
      </c>
      <c r="R714" s="2">
        <v>0</v>
      </c>
      <c r="S714" s="2"/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/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5">
        <f t="shared" si="45"/>
        <v>6</v>
      </c>
      <c r="H716" s="29">
        <v>1</v>
      </c>
      <c r="I716" s="30">
        <v>6</v>
      </c>
      <c r="J716" s="27">
        <f t="shared" si="46"/>
        <v>5</v>
      </c>
      <c r="K716" s="28">
        <f t="shared" si="47"/>
        <v>7</v>
      </c>
      <c r="L716" s="50">
        <v>4</v>
      </c>
      <c r="M716" s="2">
        <v>7</v>
      </c>
      <c r="N716" s="50">
        <v>1</v>
      </c>
      <c r="O716" s="28">
        <f t="shared" si="44"/>
        <v>1</v>
      </c>
      <c r="P716" s="43">
        <v>0</v>
      </c>
      <c r="Q716" s="2">
        <v>1</v>
      </c>
      <c r="R716" s="2">
        <v>0</v>
      </c>
      <c r="S716" s="2"/>
    </row>
    <row r="717" spans="1:19" hidden="1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5">
        <f t="shared" si="45"/>
        <v>0</v>
      </c>
      <c r="H717" s="29">
        <v>0</v>
      </c>
      <c r="I717" s="30">
        <v>0</v>
      </c>
      <c r="J717" s="27">
        <f t="shared" si="46"/>
        <v>0</v>
      </c>
      <c r="K717" s="28">
        <f t="shared" si="47"/>
        <v>0</v>
      </c>
      <c r="L717" s="50">
        <v>0</v>
      </c>
      <c r="M717" s="2">
        <v>0</v>
      </c>
      <c r="N717" s="50">
        <v>0</v>
      </c>
      <c r="O717" s="28">
        <f t="shared" si="44"/>
        <v>0</v>
      </c>
      <c r="P717" s="43">
        <v>0</v>
      </c>
      <c r="Q717" s="2">
        <v>0</v>
      </c>
      <c r="R717" s="2">
        <v>0</v>
      </c>
      <c r="S717" s="2"/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5">
        <f t="shared" si="45"/>
        <v>4</v>
      </c>
      <c r="H718" s="29">
        <v>2</v>
      </c>
      <c r="I718" s="30">
        <v>14</v>
      </c>
      <c r="J718" s="27">
        <f t="shared" si="46"/>
        <v>2</v>
      </c>
      <c r="K718" s="28">
        <f t="shared" si="47"/>
        <v>3</v>
      </c>
      <c r="L718" s="50">
        <v>2</v>
      </c>
      <c r="M718" s="2">
        <v>3</v>
      </c>
      <c r="N718" s="50">
        <v>0</v>
      </c>
      <c r="O718" s="28">
        <f t="shared" si="44"/>
        <v>0</v>
      </c>
      <c r="P718" s="43">
        <v>0</v>
      </c>
      <c r="Q718" s="2">
        <v>0</v>
      </c>
      <c r="R718" s="2">
        <v>0</v>
      </c>
      <c r="S718" s="2"/>
    </row>
    <row r="719" spans="1:19" customFormat="1" hidden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/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/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5">
        <f t="shared" si="45"/>
        <v>1</v>
      </c>
      <c r="H721" s="29">
        <v>0</v>
      </c>
      <c r="I721" s="30">
        <v>0</v>
      </c>
      <c r="J721" s="27">
        <f t="shared" si="46"/>
        <v>1</v>
      </c>
      <c r="K721" s="28">
        <f t="shared" si="47"/>
        <v>1</v>
      </c>
      <c r="L721" s="50">
        <v>0</v>
      </c>
      <c r="M721" s="2">
        <v>0</v>
      </c>
      <c r="N721" s="50">
        <v>1</v>
      </c>
      <c r="O721" s="28">
        <f t="shared" si="44"/>
        <v>1</v>
      </c>
      <c r="P721" s="43">
        <v>0</v>
      </c>
      <c r="Q721" s="2">
        <v>1</v>
      </c>
      <c r="R721" s="2">
        <v>0</v>
      </c>
      <c r="S721" s="2"/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5">
        <f t="shared" si="45"/>
        <v>1</v>
      </c>
      <c r="H722" s="29">
        <v>0</v>
      </c>
      <c r="I722" s="30">
        <v>0</v>
      </c>
      <c r="J722" s="27">
        <f t="shared" si="46"/>
        <v>1</v>
      </c>
      <c r="K722" s="28">
        <f t="shared" si="47"/>
        <v>2</v>
      </c>
      <c r="L722" s="50">
        <v>1</v>
      </c>
      <c r="M722" s="2">
        <v>2</v>
      </c>
      <c r="N722" s="50">
        <v>0</v>
      </c>
      <c r="O722" s="28">
        <f t="shared" si="44"/>
        <v>0</v>
      </c>
      <c r="P722" s="43">
        <v>0</v>
      </c>
      <c r="Q722" s="2">
        <v>0</v>
      </c>
      <c r="R722" s="2">
        <v>0</v>
      </c>
      <c r="S722" s="2"/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5">
        <f t="shared" si="45"/>
        <v>7</v>
      </c>
      <c r="H723" s="29">
        <v>3</v>
      </c>
      <c r="I723" s="30">
        <v>3</v>
      </c>
      <c r="J723" s="27">
        <f t="shared" si="46"/>
        <v>4</v>
      </c>
      <c r="K723" s="28">
        <f t="shared" si="47"/>
        <v>10</v>
      </c>
      <c r="L723" s="50">
        <v>4</v>
      </c>
      <c r="M723" s="2">
        <v>10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/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5">
        <f t="shared" si="45"/>
        <v>3</v>
      </c>
      <c r="H724" s="95">
        <v>1</v>
      </c>
      <c r="I724" s="96">
        <v>1</v>
      </c>
      <c r="J724" s="27">
        <f t="shared" si="46"/>
        <v>2</v>
      </c>
      <c r="K724" s="28">
        <f t="shared" si="47"/>
        <v>6</v>
      </c>
      <c r="L724" s="50">
        <v>2</v>
      </c>
      <c r="M724" s="2">
        <v>6</v>
      </c>
      <c r="N724" s="50">
        <v>0</v>
      </c>
      <c r="O724" s="28">
        <f t="shared" si="44"/>
        <v>0</v>
      </c>
      <c r="P724" s="43">
        <v>0</v>
      </c>
      <c r="Q724" s="2">
        <v>0</v>
      </c>
      <c r="R724" s="2">
        <v>0</v>
      </c>
      <c r="S724" s="2"/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5">
        <f t="shared" si="45"/>
        <v>1</v>
      </c>
      <c r="H725" s="29">
        <v>0</v>
      </c>
      <c r="I725" s="30">
        <v>0</v>
      </c>
      <c r="J725" s="27">
        <f t="shared" si="46"/>
        <v>1</v>
      </c>
      <c r="K725" s="28">
        <f t="shared" si="47"/>
        <v>1</v>
      </c>
      <c r="L725" s="50">
        <v>0</v>
      </c>
      <c r="M725" s="2">
        <v>0</v>
      </c>
      <c r="N725" s="50">
        <v>1</v>
      </c>
      <c r="O725" s="28">
        <f t="shared" si="44"/>
        <v>1</v>
      </c>
      <c r="P725" s="43">
        <v>1</v>
      </c>
      <c r="Q725" s="2">
        <v>0</v>
      </c>
      <c r="R725" s="2">
        <v>0</v>
      </c>
      <c r="S725" s="2"/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2">
        <v>0</v>
      </c>
      <c r="N726" s="50">
        <v>0</v>
      </c>
      <c r="O726" s="28">
        <f t="shared" si="44"/>
        <v>0</v>
      </c>
      <c r="P726" s="43">
        <v>0</v>
      </c>
      <c r="Q726" s="2">
        <v>0</v>
      </c>
      <c r="R726" s="2">
        <v>0</v>
      </c>
      <c r="S726" s="2"/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5">
        <f t="shared" si="45"/>
        <v>4</v>
      </c>
      <c r="H727" s="29">
        <v>2</v>
      </c>
      <c r="I727" s="30">
        <v>2</v>
      </c>
      <c r="J727" s="27">
        <f t="shared" si="46"/>
        <v>2</v>
      </c>
      <c r="K727" s="28">
        <f t="shared" si="47"/>
        <v>6</v>
      </c>
      <c r="L727" s="50">
        <v>2</v>
      </c>
      <c r="M727" s="2">
        <v>6</v>
      </c>
      <c r="N727" s="50">
        <v>0</v>
      </c>
      <c r="O727" s="28">
        <f t="shared" si="44"/>
        <v>0</v>
      </c>
      <c r="P727" s="43">
        <v>0</v>
      </c>
      <c r="Q727" s="2">
        <v>0</v>
      </c>
      <c r="R727" s="2">
        <v>0</v>
      </c>
      <c r="S727" s="2"/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2105</v>
      </c>
      <c r="G728" s="45">
        <f t="shared" si="45"/>
        <v>4</v>
      </c>
      <c r="H728" s="29">
        <v>2</v>
      </c>
      <c r="I728" s="30">
        <v>1</v>
      </c>
      <c r="J728" s="27">
        <f t="shared" si="46"/>
        <v>2</v>
      </c>
      <c r="K728" s="28">
        <f t="shared" si="47"/>
        <v>3</v>
      </c>
      <c r="L728" s="50">
        <v>2</v>
      </c>
      <c r="M728" s="2">
        <v>3</v>
      </c>
      <c r="N728" s="50">
        <v>0</v>
      </c>
      <c r="O728" s="28">
        <f t="shared" si="44"/>
        <v>0</v>
      </c>
      <c r="P728" s="43">
        <v>0</v>
      </c>
      <c r="Q728" s="2">
        <v>0</v>
      </c>
      <c r="R728" s="2">
        <v>0</v>
      </c>
      <c r="S728" s="2"/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/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/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5">
        <f t="shared" si="45"/>
        <v>6</v>
      </c>
      <c r="H731" s="29">
        <v>3</v>
      </c>
      <c r="I731" s="30">
        <v>3</v>
      </c>
      <c r="J731" s="27">
        <f t="shared" si="46"/>
        <v>3</v>
      </c>
      <c r="K731" s="28">
        <f t="shared" si="47"/>
        <v>1</v>
      </c>
      <c r="L731" s="50">
        <v>2</v>
      </c>
      <c r="M731" s="2">
        <v>1</v>
      </c>
      <c r="N731" s="50">
        <v>1</v>
      </c>
      <c r="O731" s="28">
        <f t="shared" si="44"/>
        <v>1</v>
      </c>
      <c r="P731" s="43">
        <v>0</v>
      </c>
      <c r="Q731" s="2">
        <v>0</v>
      </c>
      <c r="R731" s="2">
        <v>1</v>
      </c>
      <c r="S731" s="2"/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/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5">
        <f t="shared" si="45"/>
        <v>13</v>
      </c>
      <c r="H733" s="29">
        <v>3</v>
      </c>
      <c r="I733" s="30">
        <v>12</v>
      </c>
      <c r="J733" s="27">
        <f t="shared" si="46"/>
        <v>10</v>
      </c>
      <c r="K733" s="28">
        <f t="shared" si="47"/>
        <v>6</v>
      </c>
      <c r="L733" s="50">
        <v>2</v>
      </c>
      <c r="M733" s="2">
        <v>5</v>
      </c>
      <c r="N733" s="50">
        <v>8</v>
      </c>
      <c r="O733" s="28">
        <f t="shared" si="44"/>
        <v>6</v>
      </c>
      <c r="P733" s="43">
        <v>6</v>
      </c>
      <c r="Q733" s="2">
        <v>5</v>
      </c>
      <c r="R733" s="2">
        <v>3</v>
      </c>
      <c r="S733" s="2"/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2">
        <v>0</v>
      </c>
      <c r="N734" s="50">
        <v>0</v>
      </c>
      <c r="O734" s="28">
        <f t="shared" si="44"/>
        <v>0</v>
      </c>
      <c r="P734" s="43">
        <v>0</v>
      </c>
      <c r="Q734" s="2">
        <v>0</v>
      </c>
      <c r="R734" s="2">
        <v>0</v>
      </c>
      <c r="S734" s="2"/>
    </row>
    <row r="735" spans="1:19" hidden="1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5">
        <f t="shared" si="45"/>
        <v>0</v>
      </c>
      <c r="H735" s="29">
        <v>0</v>
      </c>
      <c r="I735" s="30">
        <v>0</v>
      </c>
      <c r="J735" s="27">
        <f t="shared" si="46"/>
        <v>0</v>
      </c>
      <c r="K735" s="28">
        <f t="shared" si="47"/>
        <v>0</v>
      </c>
      <c r="L735" s="50">
        <v>0</v>
      </c>
      <c r="M735" s="2">
        <v>0</v>
      </c>
      <c r="N735" s="50">
        <v>0</v>
      </c>
      <c r="O735" s="28">
        <f t="shared" si="44"/>
        <v>0</v>
      </c>
      <c r="P735" s="43">
        <v>0</v>
      </c>
      <c r="Q735" s="2">
        <v>0</v>
      </c>
      <c r="R735" s="2">
        <v>0</v>
      </c>
      <c r="S735" s="2"/>
    </row>
    <row r="736" spans="1:19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5">
        <f t="shared" si="45"/>
        <v>2</v>
      </c>
      <c r="H736" s="29">
        <v>1</v>
      </c>
      <c r="I736" s="30">
        <v>1</v>
      </c>
      <c r="J736" s="27">
        <f t="shared" si="46"/>
        <v>1</v>
      </c>
      <c r="K736" s="28">
        <f t="shared" si="47"/>
        <v>1</v>
      </c>
      <c r="L736" s="50">
        <v>1</v>
      </c>
      <c r="M736" s="2">
        <v>1</v>
      </c>
      <c r="N736" s="50">
        <v>0</v>
      </c>
      <c r="O736" s="28">
        <f t="shared" si="44"/>
        <v>0</v>
      </c>
      <c r="P736" s="43">
        <v>0</v>
      </c>
      <c r="Q736" s="2">
        <v>0</v>
      </c>
      <c r="R736" s="2">
        <v>0</v>
      </c>
      <c r="S736" s="2"/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5">
        <f t="shared" si="45"/>
        <v>3</v>
      </c>
      <c r="H737" s="29">
        <v>0</v>
      </c>
      <c r="I737" s="30">
        <v>0</v>
      </c>
      <c r="J737" s="27">
        <f t="shared" si="46"/>
        <v>3</v>
      </c>
      <c r="K737" s="28">
        <f t="shared" si="47"/>
        <v>2</v>
      </c>
      <c r="L737" s="50">
        <v>0</v>
      </c>
      <c r="M737" s="2">
        <v>0</v>
      </c>
      <c r="N737" s="50">
        <v>3</v>
      </c>
      <c r="O737" s="28">
        <f t="shared" si="44"/>
        <v>2</v>
      </c>
      <c r="P737" s="43">
        <v>2</v>
      </c>
      <c r="Q737" s="2">
        <v>1</v>
      </c>
      <c r="R737" s="2">
        <v>0</v>
      </c>
      <c r="S737" s="2"/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/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5">
        <f t="shared" si="45"/>
        <v>1</v>
      </c>
      <c r="H739" s="29">
        <v>0</v>
      </c>
      <c r="I739" s="30">
        <v>0</v>
      </c>
      <c r="J739" s="27">
        <f t="shared" si="46"/>
        <v>1</v>
      </c>
      <c r="K739" s="28">
        <f t="shared" si="47"/>
        <v>1</v>
      </c>
      <c r="L739" s="50">
        <v>1</v>
      </c>
      <c r="M739" s="2">
        <v>1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/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/>
    </row>
    <row r="741" spans="1:19" customFormat="1" hidden="1" x14ac:dyDescent="0.2">
      <c r="A741" s="2">
        <v>96500</v>
      </c>
      <c r="B741" s="3"/>
      <c r="C741" s="3"/>
      <c r="D741" s="39" t="s">
        <v>83</v>
      </c>
      <c r="E741" s="3" t="s">
        <v>1487</v>
      </c>
      <c r="F741" s="16" t="s">
        <v>1488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2">
        <v>0</v>
      </c>
      <c r="N741" s="50">
        <v>0</v>
      </c>
      <c r="O741" s="28">
        <f t="shared" ref="O741:O804" si="48">MAX(P741:S741)</f>
        <v>0</v>
      </c>
      <c r="P741" s="43">
        <v>0</v>
      </c>
      <c r="Q741" s="2">
        <v>0</v>
      </c>
      <c r="R741" s="2">
        <v>0</v>
      </c>
      <c r="S741" s="2"/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/>
    </row>
    <row r="743" spans="1:19" customFormat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5">
        <f t="shared" si="45"/>
        <v>2</v>
      </c>
      <c r="H743" s="29">
        <v>2</v>
      </c>
      <c r="I743" s="30">
        <v>7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/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/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5">
        <f t="shared" si="45"/>
        <v>4</v>
      </c>
      <c r="H745" s="29">
        <v>2</v>
      </c>
      <c r="I745" s="30">
        <v>2</v>
      </c>
      <c r="J745" s="27">
        <f t="shared" si="46"/>
        <v>2</v>
      </c>
      <c r="K745" s="28">
        <f t="shared" si="47"/>
        <v>3</v>
      </c>
      <c r="L745" s="50">
        <v>2</v>
      </c>
      <c r="M745" s="2">
        <v>3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/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5">
        <f t="shared" si="45"/>
        <v>2</v>
      </c>
      <c r="H746" s="95">
        <v>1</v>
      </c>
      <c r="I746" s="96">
        <v>1</v>
      </c>
      <c r="J746" s="27">
        <f t="shared" si="46"/>
        <v>1</v>
      </c>
      <c r="K746" s="28">
        <f t="shared" si="47"/>
        <v>1</v>
      </c>
      <c r="L746" s="50">
        <v>1</v>
      </c>
      <c r="M746" s="2">
        <v>1</v>
      </c>
      <c r="N746" s="50">
        <v>0</v>
      </c>
      <c r="O746" s="28">
        <f t="shared" si="48"/>
        <v>0</v>
      </c>
      <c r="P746" s="43">
        <v>0</v>
      </c>
      <c r="Q746" s="2">
        <v>0</v>
      </c>
      <c r="R746" s="2">
        <v>0</v>
      </c>
      <c r="S746" s="2"/>
    </row>
    <row r="747" spans="1:19" customFormat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5">
        <f t="shared" si="45"/>
        <v>4</v>
      </c>
      <c r="H747" s="29">
        <v>2</v>
      </c>
      <c r="I747" s="30">
        <v>1</v>
      </c>
      <c r="J747" s="27">
        <f t="shared" si="46"/>
        <v>2</v>
      </c>
      <c r="K747" s="28">
        <f t="shared" si="47"/>
        <v>1</v>
      </c>
      <c r="L747" s="50">
        <v>2</v>
      </c>
      <c r="M747" s="2">
        <v>1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/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/>
    </row>
    <row r="749" spans="1:19" customFormat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5">
        <f t="shared" si="45"/>
        <v>1</v>
      </c>
      <c r="H749" s="29">
        <v>1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/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/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/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5">
        <f t="shared" si="45"/>
        <v>3</v>
      </c>
      <c r="H752" s="95">
        <v>1</v>
      </c>
      <c r="I752" s="96">
        <v>1</v>
      </c>
      <c r="J752" s="27">
        <f t="shared" si="46"/>
        <v>2</v>
      </c>
      <c r="K752" s="28">
        <f t="shared" si="47"/>
        <v>2</v>
      </c>
      <c r="L752" s="50">
        <v>1</v>
      </c>
      <c r="M752" s="2">
        <v>1</v>
      </c>
      <c r="N752" s="50">
        <v>1</v>
      </c>
      <c r="O752" s="28">
        <f t="shared" si="48"/>
        <v>2</v>
      </c>
      <c r="P752" s="43">
        <v>2</v>
      </c>
      <c r="Q752" s="2">
        <v>0</v>
      </c>
      <c r="R752" s="2">
        <v>0</v>
      </c>
      <c r="S752" s="2"/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/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/>
    </row>
    <row r="755" spans="1:19" hidden="1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5">
        <f t="shared" si="45"/>
        <v>0</v>
      </c>
      <c r="H755" s="29">
        <v>0</v>
      </c>
      <c r="I755" s="30">
        <v>0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/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/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/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5">
        <f t="shared" si="45"/>
        <v>1</v>
      </c>
      <c r="H758" s="29">
        <v>1</v>
      </c>
      <c r="I758" s="30">
        <v>2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/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5">
        <f t="shared" si="45"/>
        <v>1</v>
      </c>
      <c r="H759" s="29">
        <v>1</v>
      </c>
      <c r="I759" s="30">
        <v>1</v>
      </c>
      <c r="J759" s="27">
        <f t="shared" si="46"/>
        <v>0</v>
      </c>
      <c r="K759" s="28">
        <f t="shared" si="47"/>
        <v>0</v>
      </c>
      <c r="L759" s="50">
        <v>0</v>
      </c>
      <c r="M759" s="2">
        <v>0</v>
      </c>
      <c r="N759" s="50">
        <v>0</v>
      </c>
      <c r="O759" s="28">
        <f t="shared" si="48"/>
        <v>0</v>
      </c>
      <c r="P759" s="43">
        <v>0</v>
      </c>
      <c r="Q759" s="2">
        <v>0</v>
      </c>
      <c r="R759" s="2">
        <v>0</v>
      </c>
      <c r="S759" s="2"/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/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/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/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5">
        <f t="shared" si="45"/>
        <v>5</v>
      </c>
      <c r="H763" s="29">
        <v>3</v>
      </c>
      <c r="I763" s="30">
        <v>5</v>
      </c>
      <c r="J763" s="27">
        <f t="shared" si="46"/>
        <v>2</v>
      </c>
      <c r="K763" s="28">
        <f t="shared" si="47"/>
        <v>2</v>
      </c>
      <c r="L763" s="50">
        <v>2</v>
      </c>
      <c r="M763" s="2">
        <v>2</v>
      </c>
      <c r="N763" s="50">
        <v>0</v>
      </c>
      <c r="O763" s="28">
        <f t="shared" si="48"/>
        <v>0</v>
      </c>
      <c r="P763" s="43">
        <v>0</v>
      </c>
      <c r="Q763" s="2">
        <v>0</v>
      </c>
      <c r="R763" s="2">
        <v>0</v>
      </c>
      <c r="S763" s="2"/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/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5">
        <f t="shared" si="45"/>
        <v>12</v>
      </c>
      <c r="H765" s="29">
        <v>4</v>
      </c>
      <c r="I765" s="30">
        <v>8</v>
      </c>
      <c r="J765" s="27">
        <f t="shared" si="46"/>
        <v>8</v>
      </c>
      <c r="K765" s="28">
        <f t="shared" si="47"/>
        <v>4</v>
      </c>
      <c r="L765" s="50">
        <v>5</v>
      </c>
      <c r="M765" s="2">
        <v>4</v>
      </c>
      <c r="N765" s="50">
        <v>3</v>
      </c>
      <c r="O765" s="28">
        <f t="shared" si="48"/>
        <v>3</v>
      </c>
      <c r="P765" s="43">
        <v>1</v>
      </c>
      <c r="Q765" s="2">
        <v>3</v>
      </c>
      <c r="R765" s="2">
        <v>0</v>
      </c>
      <c r="S765" s="2"/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5">
        <f t="shared" si="45"/>
        <v>1</v>
      </c>
      <c r="H766" s="29">
        <v>1</v>
      </c>
      <c r="I766" s="30">
        <v>1</v>
      </c>
      <c r="J766" s="27">
        <f t="shared" si="46"/>
        <v>0</v>
      </c>
      <c r="K766" s="28">
        <f t="shared" si="47"/>
        <v>0</v>
      </c>
      <c r="L766" s="50">
        <v>0</v>
      </c>
      <c r="M766" s="2">
        <v>0</v>
      </c>
      <c r="N766" s="50">
        <v>0</v>
      </c>
      <c r="O766" s="28">
        <f t="shared" si="48"/>
        <v>0</v>
      </c>
      <c r="P766" s="43">
        <v>0</v>
      </c>
      <c r="Q766" s="2">
        <v>0</v>
      </c>
      <c r="R766" s="2">
        <v>0</v>
      </c>
      <c r="S766" s="2"/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5">
        <f t="shared" si="45"/>
        <v>5</v>
      </c>
      <c r="H767" s="29">
        <v>0</v>
      </c>
      <c r="I767" s="30">
        <v>0</v>
      </c>
      <c r="J767" s="27">
        <f t="shared" si="46"/>
        <v>5</v>
      </c>
      <c r="K767" s="28">
        <f t="shared" si="47"/>
        <v>10</v>
      </c>
      <c r="L767" s="50">
        <v>5</v>
      </c>
      <c r="M767" s="2">
        <v>10</v>
      </c>
      <c r="N767" s="50">
        <v>0</v>
      </c>
      <c r="O767" s="28">
        <f t="shared" si="48"/>
        <v>0</v>
      </c>
      <c r="P767" s="43">
        <v>0</v>
      </c>
      <c r="Q767" s="2">
        <v>0</v>
      </c>
      <c r="R767" s="2">
        <v>0</v>
      </c>
      <c r="S767" s="2"/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5">
        <f t="shared" si="45"/>
        <v>2</v>
      </c>
      <c r="H768" s="29">
        <v>2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/>
    </row>
    <row r="769" spans="1:19" customFormat="1" hidden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/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/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/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/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/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/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/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/>
    </row>
    <row r="777" spans="1:19" customFormat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5">
        <f t="shared" si="49"/>
        <v>3</v>
      </c>
      <c r="H777" s="29">
        <v>3</v>
      </c>
      <c r="I777" s="30">
        <v>1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/>
    </row>
    <row r="778" spans="1:19" customFormat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5">
        <f t="shared" si="49"/>
        <v>3</v>
      </c>
      <c r="H778" s="29">
        <v>1</v>
      </c>
      <c r="I778" s="30">
        <v>1</v>
      </c>
      <c r="J778" s="27">
        <f t="shared" si="50"/>
        <v>2</v>
      </c>
      <c r="K778" s="28">
        <f t="shared" si="51"/>
        <v>1</v>
      </c>
      <c r="L778" s="50">
        <v>2</v>
      </c>
      <c r="M778" s="2">
        <v>1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/>
    </row>
    <row r="779" spans="1:19" customFormat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5">
        <f t="shared" si="49"/>
        <v>4</v>
      </c>
      <c r="H779" s="29">
        <v>2</v>
      </c>
      <c r="I779" s="30">
        <v>2</v>
      </c>
      <c r="J779" s="27">
        <f t="shared" si="50"/>
        <v>2</v>
      </c>
      <c r="K779" s="28">
        <f t="shared" si="51"/>
        <v>1</v>
      </c>
      <c r="L779" s="50">
        <v>2</v>
      </c>
      <c r="M779" s="2">
        <v>1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/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5">
        <f t="shared" si="49"/>
        <v>8</v>
      </c>
      <c r="H780" s="29">
        <v>1</v>
      </c>
      <c r="I780" s="30">
        <v>1</v>
      </c>
      <c r="J780" s="27">
        <f t="shared" si="50"/>
        <v>7</v>
      </c>
      <c r="K780" s="28">
        <f t="shared" si="51"/>
        <v>7</v>
      </c>
      <c r="L780" s="50">
        <v>7</v>
      </c>
      <c r="M780" s="2">
        <v>7</v>
      </c>
      <c r="N780" s="50">
        <v>0</v>
      </c>
      <c r="O780" s="28">
        <f t="shared" si="48"/>
        <v>0</v>
      </c>
      <c r="P780" s="43">
        <v>0</v>
      </c>
      <c r="Q780" s="2">
        <v>0</v>
      </c>
      <c r="R780" s="2">
        <v>0</v>
      </c>
      <c r="S780" s="2"/>
    </row>
    <row r="781" spans="1:19" customFormat="1" hidden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5">
        <f t="shared" si="49"/>
        <v>0</v>
      </c>
      <c r="H781" s="29">
        <v>0</v>
      </c>
      <c r="I781" s="30">
        <v>0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/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/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5">
        <f t="shared" si="49"/>
        <v>1</v>
      </c>
      <c r="H783" s="29">
        <v>0</v>
      </c>
      <c r="I783" s="30">
        <v>0</v>
      </c>
      <c r="J783" s="27">
        <f t="shared" si="50"/>
        <v>1</v>
      </c>
      <c r="K783" s="28">
        <f t="shared" si="51"/>
        <v>2</v>
      </c>
      <c r="L783" s="50">
        <v>0</v>
      </c>
      <c r="M783" s="2">
        <v>0</v>
      </c>
      <c r="N783" s="50">
        <v>1</v>
      </c>
      <c r="O783" s="28">
        <f t="shared" si="48"/>
        <v>2</v>
      </c>
      <c r="P783" s="43">
        <v>2</v>
      </c>
      <c r="Q783" s="2">
        <v>0</v>
      </c>
      <c r="R783" s="2">
        <v>0</v>
      </c>
      <c r="S783" s="2"/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5">
        <f t="shared" si="49"/>
        <v>2</v>
      </c>
      <c r="H784" s="95">
        <v>1</v>
      </c>
      <c r="I784" s="96">
        <v>1</v>
      </c>
      <c r="J784" s="27">
        <f t="shared" si="50"/>
        <v>1</v>
      </c>
      <c r="K784" s="28">
        <f t="shared" si="51"/>
        <v>1</v>
      </c>
      <c r="L784" s="50">
        <v>1</v>
      </c>
      <c r="M784" s="2">
        <v>1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/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/>
    </row>
    <row r="786" spans="1:19" customFormat="1" x14ac:dyDescent="0.2">
      <c r="A786" s="40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5">
        <f t="shared" si="49"/>
        <v>20</v>
      </c>
      <c r="H786" s="29">
        <v>7</v>
      </c>
      <c r="I786" s="30">
        <v>12</v>
      </c>
      <c r="J786" s="27">
        <f t="shared" si="50"/>
        <v>13</v>
      </c>
      <c r="K786" s="28">
        <f t="shared" si="51"/>
        <v>5</v>
      </c>
      <c r="L786" s="50">
        <v>7</v>
      </c>
      <c r="M786" s="2">
        <v>3</v>
      </c>
      <c r="N786" s="50">
        <v>6</v>
      </c>
      <c r="O786" s="28">
        <f t="shared" si="48"/>
        <v>5</v>
      </c>
      <c r="P786" s="43">
        <v>5</v>
      </c>
      <c r="Q786" s="2">
        <v>5</v>
      </c>
      <c r="R786" s="2">
        <v>2</v>
      </c>
      <c r="S786" s="2"/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/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/>
    </row>
    <row r="789" spans="1:19" customFormat="1" hidden="1" x14ac:dyDescent="0.2">
      <c r="A789" s="40">
        <v>97820.5</v>
      </c>
      <c r="B789" s="3" t="s">
        <v>380</v>
      </c>
      <c r="C789" s="3" t="s">
        <v>380</v>
      </c>
      <c r="D789" s="3" t="s">
        <v>113</v>
      </c>
      <c r="E789" s="3" t="s">
        <v>1578</v>
      </c>
      <c r="F789" s="16" t="s">
        <v>1579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/>
    </row>
    <row r="790" spans="1:19" customFormat="1" hidden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/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/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5">
        <f t="shared" si="49"/>
        <v>4</v>
      </c>
      <c r="H792" s="95">
        <v>1</v>
      </c>
      <c r="I792" s="96">
        <v>1</v>
      </c>
      <c r="J792" s="27">
        <f t="shared" si="50"/>
        <v>3</v>
      </c>
      <c r="K792" s="28">
        <f t="shared" si="51"/>
        <v>2</v>
      </c>
      <c r="L792" s="50">
        <v>3</v>
      </c>
      <c r="M792" s="2">
        <v>2</v>
      </c>
      <c r="N792" s="50">
        <v>0</v>
      </c>
      <c r="O792" s="28">
        <f t="shared" si="48"/>
        <v>0</v>
      </c>
      <c r="P792" s="43">
        <v>0</v>
      </c>
      <c r="Q792" s="2">
        <v>0</v>
      </c>
      <c r="R792" s="2">
        <v>0</v>
      </c>
      <c r="S792" s="2"/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39" t="s">
        <v>98</v>
      </c>
      <c r="E793" s="3" t="s">
        <v>1585</v>
      </c>
      <c r="F793" s="16" t="s">
        <v>1586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/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/>
    </row>
    <row r="795" spans="1:19" customFormat="1" x14ac:dyDescent="0.2">
      <c r="A795" s="40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5">
        <f t="shared" si="49"/>
        <v>14</v>
      </c>
      <c r="H795" s="29">
        <v>7</v>
      </c>
      <c r="I795" s="30">
        <v>24</v>
      </c>
      <c r="J795" s="27">
        <f t="shared" si="50"/>
        <v>7</v>
      </c>
      <c r="K795" s="28">
        <f t="shared" si="51"/>
        <v>6</v>
      </c>
      <c r="L795" s="50">
        <v>5</v>
      </c>
      <c r="M795" s="2">
        <v>6</v>
      </c>
      <c r="N795" s="50">
        <v>2</v>
      </c>
      <c r="O795" s="28">
        <f t="shared" si="48"/>
        <v>2</v>
      </c>
      <c r="P795" s="43">
        <v>0</v>
      </c>
      <c r="Q795" s="2">
        <v>1</v>
      </c>
      <c r="R795" s="2">
        <v>2</v>
      </c>
      <c r="S795" s="2"/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/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/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/>
    </row>
    <row r="799" spans="1:19" customFormat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5">
        <f t="shared" si="49"/>
        <v>6</v>
      </c>
      <c r="H799" s="29">
        <v>5</v>
      </c>
      <c r="I799" s="30">
        <v>13</v>
      </c>
      <c r="J799" s="27">
        <f t="shared" si="50"/>
        <v>1</v>
      </c>
      <c r="K799" s="28">
        <f t="shared" si="51"/>
        <v>1</v>
      </c>
      <c r="L799" s="50">
        <v>1</v>
      </c>
      <c r="M799" s="2">
        <v>1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/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/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5">
        <f t="shared" si="49"/>
        <v>5</v>
      </c>
      <c r="H801" s="29">
        <v>4</v>
      </c>
      <c r="I801" s="30">
        <v>2</v>
      </c>
      <c r="J801" s="27">
        <f t="shared" si="50"/>
        <v>1</v>
      </c>
      <c r="K801" s="28">
        <f t="shared" si="51"/>
        <v>1</v>
      </c>
      <c r="L801" s="50">
        <v>1</v>
      </c>
      <c r="M801" s="2">
        <v>1</v>
      </c>
      <c r="N801" s="50">
        <v>0</v>
      </c>
      <c r="O801" s="28">
        <f t="shared" si="48"/>
        <v>0</v>
      </c>
      <c r="P801" s="43">
        <v>0</v>
      </c>
      <c r="Q801" s="2">
        <v>0</v>
      </c>
      <c r="R801" s="2">
        <v>0</v>
      </c>
      <c r="S801" s="2"/>
    </row>
    <row r="802" spans="1:19" customFormat="1" hidden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/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/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5">
        <f t="shared" si="49"/>
        <v>4</v>
      </c>
      <c r="H804" s="95">
        <v>1</v>
      </c>
      <c r="I804" s="96">
        <v>1</v>
      </c>
      <c r="J804" s="27">
        <f t="shared" si="50"/>
        <v>3</v>
      </c>
      <c r="K804" s="28">
        <f t="shared" si="51"/>
        <v>3</v>
      </c>
      <c r="L804" s="50">
        <v>2</v>
      </c>
      <c r="M804" s="2">
        <v>3</v>
      </c>
      <c r="N804" s="50">
        <v>1</v>
      </c>
      <c r="O804" s="28">
        <f t="shared" si="48"/>
        <v>1</v>
      </c>
      <c r="P804" s="43">
        <v>1</v>
      </c>
      <c r="Q804" s="2">
        <v>0</v>
      </c>
      <c r="R804" s="2">
        <v>0</v>
      </c>
      <c r="S804" s="2"/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5">
        <f t="shared" si="49"/>
        <v>2</v>
      </c>
      <c r="H805" s="95">
        <v>1</v>
      </c>
      <c r="I805" s="96">
        <v>1</v>
      </c>
      <c r="J805" s="27">
        <f t="shared" si="50"/>
        <v>1</v>
      </c>
      <c r="K805" s="28">
        <f t="shared" si="51"/>
        <v>2</v>
      </c>
      <c r="L805" s="50">
        <v>1</v>
      </c>
      <c r="M805" s="2">
        <v>2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/>
    </row>
    <row r="806" spans="1:19" customFormat="1" hidden="1" x14ac:dyDescent="0.2">
      <c r="A806" s="40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/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/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/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5">
        <f t="shared" si="49"/>
        <v>11</v>
      </c>
      <c r="H809" s="29">
        <v>2</v>
      </c>
      <c r="I809" s="30">
        <v>2</v>
      </c>
      <c r="J809" s="27">
        <f t="shared" si="50"/>
        <v>9</v>
      </c>
      <c r="K809" s="28">
        <f t="shared" si="51"/>
        <v>10</v>
      </c>
      <c r="L809" s="50">
        <v>5</v>
      </c>
      <c r="M809" s="2">
        <v>10</v>
      </c>
      <c r="N809" s="50">
        <v>4</v>
      </c>
      <c r="O809" s="28">
        <f t="shared" si="52"/>
        <v>4</v>
      </c>
      <c r="P809" s="43">
        <v>4</v>
      </c>
      <c r="Q809" s="2">
        <v>1</v>
      </c>
      <c r="R809" s="2">
        <v>0</v>
      </c>
      <c r="S809" s="2"/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/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5">
        <f t="shared" si="49"/>
        <v>4</v>
      </c>
      <c r="H811" s="29">
        <v>1</v>
      </c>
      <c r="I811" s="30">
        <v>1</v>
      </c>
      <c r="J811" s="27">
        <f t="shared" si="50"/>
        <v>3</v>
      </c>
      <c r="K811" s="28">
        <f t="shared" si="51"/>
        <v>2</v>
      </c>
      <c r="L811" s="50">
        <v>3</v>
      </c>
      <c r="M811" s="2">
        <v>2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/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/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/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/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5">
        <f t="shared" si="49"/>
        <v>6</v>
      </c>
      <c r="H815" s="29">
        <v>2</v>
      </c>
      <c r="I815" s="30">
        <v>6</v>
      </c>
      <c r="J815" s="27">
        <f t="shared" si="50"/>
        <v>4</v>
      </c>
      <c r="K815" s="28">
        <f t="shared" si="51"/>
        <v>10</v>
      </c>
      <c r="L815" s="50">
        <v>4</v>
      </c>
      <c r="M815" s="2">
        <v>10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/>
    </row>
    <row r="816" spans="1:19" customFormat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5">
        <f t="shared" si="49"/>
        <v>3</v>
      </c>
      <c r="H816" s="95">
        <v>1</v>
      </c>
      <c r="I816" s="96">
        <v>1</v>
      </c>
      <c r="J816" s="27">
        <f t="shared" si="50"/>
        <v>2</v>
      </c>
      <c r="K816" s="28">
        <f t="shared" si="51"/>
        <v>3</v>
      </c>
      <c r="L816" s="50">
        <v>1</v>
      </c>
      <c r="M816" s="2">
        <v>1</v>
      </c>
      <c r="N816" s="50">
        <v>1</v>
      </c>
      <c r="O816" s="28">
        <f t="shared" si="52"/>
        <v>3</v>
      </c>
      <c r="P816" s="43">
        <v>3</v>
      </c>
      <c r="Q816" s="2">
        <v>0</v>
      </c>
      <c r="R816" s="2">
        <v>0</v>
      </c>
      <c r="S816" s="2"/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/>
    </row>
    <row r="818" spans="1:19" customFormat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5">
        <f t="shared" si="49"/>
        <v>4</v>
      </c>
      <c r="H818" s="29">
        <v>1</v>
      </c>
      <c r="I818" s="30">
        <v>2</v>
      </c>
      <c r="J818" s="27">
        <f t="shared" si="50"/>
        <v>3</v>
      </c>
      <c r="K818" s="28">
        <f t="shared" si="51"/>
        <v>10</v>
      </c>
      <c r="L818" s="50">
        <v>3</v>
      </c>
      <c r="M818" s="2">
        <v>10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/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/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/>
    </row>
    <row r="821" spans="1:19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5">
        <f t="shared" si="49"/>
        <v>8</v>
      </c>
      <c r="H821" s="95">
        <v>1</v>
      </c>
      <c r="I821" s="96">
        <v>1</v>
      </c>
      <c r="J821" s="27">
        <f t="shared" si="50"/>
        <v>7</v>
      </c>
      <c r="K821" s="28">
        <f t="shared" si="51"/>
        <v>5</v>
      </c>
      <c r="L821" s="50">
        <v>3</v>
      </c>
      <c r="M821" s="2">
        <v>3</v>
      </c>
      <c r="N821" s="50">
        <v>4</v>
      </c>
      <c r="O821" s="28">
        <f t="shared" si="52"/>
        <v>5</v>
      </c>
      <c r="P821" s="43">
        <v>5</v>
      </c>
      <c r="Q821" s="2">
        <v>1</v>
      </c>
      <c r="R821" s="2">
        <v>0</v>
      </c>
      <c r="S821" s="2"/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/>
    </row>
    <row r="823" spans="1:19" customFormat="1" hidden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/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/>
    </row>
    <row r="825" spans="1:19" customFormat="1" hidden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/>
    </row>
    <row r="826" spans="1:19" customFormat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5">
        <f t="shared" si="49"/>
        <v>3</v>
      </c>
      <c r="H826" s="29">
        <v>3</v>
      </c>
      <c r="I826" s="30">
        <v>19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/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/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/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/>
    </row>
    <row r="830" spans="1:19" customFormat="1" hidden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/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5">
        <f t="shared" si="49"/>
        <v>1</v>
      </c>
      <c r="H831" s="29">
        <v>1</v>
      </c>
      <c r="I831" s="30">
        <v>1</v>
      </c>
      <c r="J831" s="27">
        <f t="shared" si="50"/>
        <v>0</v>
      </c>
      <c r="K831" s="28">
        <f t="shared" si="51"/>
        <v>0</v>
      </c>
      <c r="L831" s="50">
        <v>0</v>
      </c>
      <c r="M831" s="2">
        <v>0</v>
      </c>
      <c r="N831" s="50">
        <v>0</v>
      </c>
      <c r="O831" s="28">
        <f t="shared" si="52"/>
        <v>0</v>
      </c>
      <c r="P831" s="43">
        <v>0</v>
      </c>
      <c r="Q831" s="2">
        <v>0</v>
      </c>
      <c r="R831" s="2">
        <v>0</v>
      </c>
      <c r="S831" s="2"/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/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/>
    </row>
    <row r="834" spans="1:19" customFormat="1" hidden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5">
        <f t="shared" ref="G834:G896" si="53">SUM(H834, J834)</f>
        <v>0</v>
      </c>
      <c r="H834" s="29">
        <v>0</v>
      </c>
      <c r="I834" s="30">
        <v>0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2">
        <v>0</v>
      </c>
      <c r="N834" s="50">
        <v>0</v>
      </c>
      <c r="O834" s="28">
        <f t="shared" si="52"/>
        <v>0</v>
      </c>
      <c r="P834" s="43">
        <v>0</v>
      </c>
      <c r="Q834" s="2">
        <v>0</v>
      </c>
      <c r="R834" s="2">
        <v>0</v>
      </c>
      <c r="S834" s="2"/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/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/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5">
        <f t="shared" si="53"/>
        <v>11</v>
      </c>
      <c r="H837" s="29">
        <v>4</v>
      </c>
      <c r="I837" s="30">
        <v>3</v>
      </c>
      <c r="J837" s="27">
        <f t="shared" si="54"/>
        <v>7</v>
      </c>
      <c r="K837" s="28">
        <f t="shared" si="55"/>
        <v>4</v>
      </c>
      <c r="L837" s="50">
        <v>3</v>
      </c>
      <c r="M837" s="2">
        <v>4</v>
      </c>
      <c r="N837" s="50">
        <v>4</v>
      </c>
      <c r="O837" s="28">
        <f t="shared" si="52"/>
        <v>3</v>
      </c>
      <c r="P837" s="43">
        <v>3</v>
      </c>
      <c r="Q837" s="2">
        <v>0</v>
      </c>
      <c r="R837" s="2">
        <v>1</v>
      </c>
      <c r="S837" s="2"/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5">
        <f t="shared" si="53"/>
        <v>8</v>
      </c>
      <c r="H838" s="29">
        <v>7</v>
      </c>
      <c r="I838" s="30">
        <v>7</v>
      </c>
      <c r="J838" s="27">
        <f t="shared" si="54"/>
        <v>1</v>
      </c>
      <c r="K838" s="28">
        <f t="shared" si="55"/>
        <v>1</v>
      </c>
      <c r="L838" s="50">
        <v>0</v>
      </c>
      <c r="M838" s="2">
        <v>0</v>
      </c>
      <c r="N838" s="50">
        <v>1</v>
      </c>
      <c r="O838" s="28">
        <f t="shared" si="52"/>
        <v>1</v>
      </c>
      <c r="P838" s="43">
        <v>0</v>
      </c>
      <c r="Q838" s="2">
        <v>0</v>
      </c>
      <c r="R838" s="2">
        <v>1</v>
      </c>
      <c r="S838" s="2"/>
    </row>
    <row r="839" spans="1:19" customFormat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5">
        <f t="shared" si="53"/>
        <v>1</v>
      </c>
      <c r="H839" s="29">
        <v>0</v>
      </c>
      <c r="I839" s="30">
        <v>0</v>
      </c>
      <c r="J839" s="27">
        <f t="shared" si="54"/>
        <v>1</v>
      </c>
      <c r="K839" s="28">
        <f t="shared" si="55"/>
        <v>1</v>
      </c>
      <c r="L839" s="50">
        <v>1</v>
      </c>
      <c r="M839" s="2">
        <v>1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/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5">
        <f t="shared" si="53"/>
        <v>3</v>
      </c>
      <c r="H840" s="29">
        <v>2</v>
      </c>
      <c r="I840" s="30">
        <v>5</v>
      </c>
      <c r="J840" s="27">
        <f t="shared" si="54"/>
        <v>1</v>
      </c>
      <c r="K840" s="28">
        <f t="shared" si="55"/>
        <v>4</v>
      </c>
      <c r="L840" s="50">
        <v>1</v>
      </c>
      <c r="M840" s="2">
        <v>4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/>
    </row>
    <row r="841" spans="1:19" customFormat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5">
        <f t="shared" si="53"/>
        <v>1</v>
      </c>
      <c r="H841" s="29">
        <v>0</v>
      </c>
      <c r="I841" s="30">
        <v>0</v>
      </c>
      <c r="J841" s="27">
        <f t="shared" si="54"/>
        <v>1</v>
      </c>
      <c r="K841" s="28">
        <f t="shared" si="55"/>
        <v>1</v>
      </c>
      <c r="L841" s="50">
        <v>1</v>
      </c>
      <c r="M841" s="2">
        <v>1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/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/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/>
    </row>
    <row r="844" spans="1:19" customFormat="1" hidden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5">
        <f t="shared" si="53"/>
        <v>0</v>
      </c>
      <c r="H844" s="29">
        <v>0</v>
      </c>
      <c r="I844" s="30">
        <v>0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/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/>
    </row>
    <row r="846" spans="1:19" customFormat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5">
        <f t="shared" si="53"/>
        <v>1</v>
      </c>
      <c r="H846" s="29">
        <v>0</v>
      </c>
      <c r="I846" s="30">
        <v>0</v>
      </c>
      <c r="J846" s="27">
        <f t="shared" si="54"/>
        <v>1</v>
      </c>
      <c r="K846" s="28">
        <f t="shared" si="55"/>
        <v>1</v>
      </c>
      <c r="L846" s="50">
        <v>1</v>
      </c>
      <c r="M846" s="2">
        <v>1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/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/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/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/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/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/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/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5">
        <f t="shared" si="53"/>
        <v>1</v>
      </c>
      <c r="H853" s="29">
        <v>1</v>
      </c>
      <c r="I853" s="30">
        <v>1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/>
    </row>
    <row r="854" spans="1:19" hidden="1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/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/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/>
    </row>
    <row r="857" spans="1:19" customFormat="1" hidden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/>
    </row>
    <row r="858" spans="1:19" customFormat="1" hidden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/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/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/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5">
        <f t="shared" si="53"/>
        <v>3</v>
      </c>
      <c r="H861" s="29">
        <v>3</v>
      </c>
      <c r="I861" s="30">
        <v>1</v>
      </c>
      <c r="J861" s="27">
        <f t="shared" si="54"/>
        <v>0</v>
      </c>
      <c r="K861" s="28">
        <f t="shared" si="55"/>
        <v>0</v>
      </c>
      <c r="L861" s="50">
        <v>0</v>
      </c>
      <c r="M861" s="2">
        <v>0</v>
      </c>
      <c r="N861" s="50">
        <v>0</v>
      </c>
      <c r="O861" s="28">
        <f t="shared" si="52"/>
        <v>0</v>
      </c>
      <c r="P861" s="43">
        <v>0</v>
      </c>
      <c r="Q861" s="2">
        <v>0</v>
      </c>
      <c r="R861" s="2">
        <v>0</v>
      </c>
      <c r="S861" s="2"/>
    </row>
    <row r="862" spans="1:19" customFormat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5">
        <f t="shared" si="53"/>
        <v>2</v>
      </c>
      <c r="H862" s="29">
        <v>1</v>
      </c>
      <c r="I862" s="30">
        <v>1</v>
      </c>
      <c r="J862" s="27">
        <f t="shared" si="54"/>
        <v>1</v>
      </c>
      <c r="K862" s="28">
        <f t="shared" si="55"/>
        <v>2</v>
      </c>
      <c r="L862" s="50">
        <v>1</v>
      </c>
      <c r="M862" s="2">
        <v>2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/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5">
        <f t="shared" si="53"/>
        <v>7</v>
      </c>
      <c r="H863" s="29">
        <v>3</v>
      </c>
      <c r="I863" s="30">
        <v>3</v>
      </c>
      <c r="J863" s="27">
        <f t="shared" si="54"/>
        <v>4</v>
      </c>
      <c r="K863" s="28">
        <f t="shared" si="55"/>
        <v>3</v>
      </c>
      <c r="L863" s="50">
        <v>3</v>
      </c>
      <c r="M863" s="2">
        <v>3</v>
      </c>
      <c r="N863" s="50">
        <v>1</v>
      </c>
      <c r="O863" s="28">
        <f t="shared" si="52"/>
        <v>1</v>
      </c>
      <c r="P863" s="43">
        <v>1</v>
      </c>
      <c r="Q863" s="2">
        <v>0</v>
      </c>
      <c r="R863" s="2">
        <v>0</v>
      </c>
      <c r="S863" s="2"/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/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/>
    </row>
    <row r="866" spans="1:19" customFormat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5">
        <f t="shared" si="53"/>
        <v>4</v>
      </c>
      <c r="H866" s="29">
        <v>4</v>
      </c>
      <c r="I866" s="30">
        <v>10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/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5">
        <f t="shared" si="53"/>
        <v>6</v>
      </c>
      <c r="H867" s="29">
        <v>1</v>
      </c>
      <c r="I867" s="30">
        <v>3</v>
      </c>
      <c r="J867" s="27">
        <f t="shared" si="54"/>
        <v>5</v>
      </c>
      <c r="K867" s="28">
        <f t="shared" si="55"/>
        <v>2</v>
      </c>
      <c r="L867" s="50">
        <v>2</v>
      </c>
      <c r="M867" s="2">
        <v>1</v>
      </c>
      <c r="N867" s="50">
        <v>3</v>
      </c>
      <c r="O867" s="28">
        <f t="shared" si="52"/>
        <v>2</v>
      </c>
      <c r="P867" s="43">
        <v>2</v>
      </c>
      <c r="Q867" s="2">
        <v>2</v>
      </c>
      <c r="R867" s="2">
        <v>1</v>
      </c>
      <c r="S867" s="2"/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2106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/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5">
        <f t="shared" si="53"/>
        <v>3</v>
      </c>
      <c r="H869" s="29">
        <v>1</v>
      </c>
      <c r="I869" s="30">
        <v>2</v>
      </c>
      <c r="J869" s="27">
        <f t="shared" si="54"/>
        <v>2</v>
      </c>
      <c r="K869" s="28">
        <f t="shared" si="55"/>
        <v>3</v>
      </c>
      <c r="L869" s="50">
        <v>2</v>
      </c>
      <c r="M869" s="2">
        <v>3</v>
      </c>
      <c r="N869" s="50">
        <v>0</v>
      </c>
      <c r="O869" s="28">
        <f t="shared" ref="O869:O931" si="56">MAX(P869:S869)</f>
        <v>0</v>
      </c>
      <c r="P869" s="43">
        <v>0</v>
      </c>
      <c r="Q869" s="2">
        <v>0</v>
      </c>
      <c r="R869" s="2">
        <v>0</v>
      </c>
      <c r="S869" s="2"/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5">
        <f t="shared" si="53"/>
        <v>5</v>
      </c>
      <c r="H870" s="29">
        <v>4</v>
      </c>
      <c r="I870" s="30">
        <v>2</v>
      </c>
      <c r="J870" s="27">
        <f t="shared" si="54"/>
        <v>1</v>
      </c>
      <c r="K870" s="28">
        <f t="shared" si="55"/>
        <v>1</v>
      </c>
      <c r="L870" s="50">
        <v>1</v>
      </c>
      <c r="M870" s="2">
        <v>1</v>
      </c>
      <c r="N870" s="50">
        <v>0</v>
      </c>
      <c r="O870" s="28">
        <f t="shared" si="56"/>
        <v>0</v>
      </c>
      <c r="P870" s="43">
        <v>0</v>
      </c>
      <c r="Q870" s="2">
        <v>0</v>
      </c>
      <c r="R870" s="2">
        <v>0</v>
      </c>
      <c r="S870" s="2"/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5">
        <f t="shared" si="53"/>
        <v>17</v>
      </c>
      <c r="H871" s="29">
        <v>8</v>
      </c>
      <c r="I871" s="30">
        <v>41</v>
      </c>
      <c r="J871" s="27">
        <f t="shared" si="54"/>
        <v>9</v>
      </c>
      <c r="K871" s="28">
        <f t="shared" si="55"/>
        <v>5</v>
      </c>
      <c r="L871" s="50">
        <v>5</v>
      </c>
      <c r="M871" s="2">
        <v>5</v>
      </c>
      <c r="N871" s="50">
        <v>4</v>
      </c>
      <c r="O871" s="28">
        <f t="shared" si="56"/>
        <v>4</v>
      </c>
      <c r="P871" s="43">
        <v>2</v>
      </c>
      <c r="Q871" s="2">
        <v>0</v>
      </c>
      <c r="R871" s="2">
        <v>4</v>
      </c>
      <c r="S871" s="2"/>
    </row>
    <row r="872" spans="1:19" customFormat="1" hidden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5">
        <f t="shared" si="53"/>
        <v>0</v>
      </c>
      <c r="H872" s="29">
        <v>0</v>
      </c>
      <c r="I872" s="30">
        <v>0</v>
      </c>
      <c r="J872" s="27">
        <f t="shared" si="54"/>
        <v>0</v>
      </c>
      <c r="K872" s="28">
        <f t="shared" si="55"/>
        <v>0</v>
      </c>
      <c r="L872" s="50">
        <v>0</v>
      </c>
      <c r="M872" s="2">
        <v>0</v>
      </c>
      <c r="N872" s="50">
        <v>0</v>
      </c>
      <c r="O872" s="28">
        <f t="shared" si="56"/>
        <v>0</v>
      </c>
      <c r="P872" s="43">
        <v>0</v>
      </c>
      <c r="Q872" s="2">
        <v>0</v>
      </c>
      <c r="R872" s="2">
        <v>0</v>
      </c>
      <c r="S872" s="2"/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5">
        <f t="shared" si="53"/>
        <v>11</v>
      </c>
      <c r="H873" s="29">
        <v>5</v>
      </c>
      <c r="I873" s="30">
        <v>26</v>
      </c>
      <c r="J873" s="27">
        <f t="shared" si="54"/>
        <v>6</v>
      </c>
      <c r="K873" s="28">
        <f t="shared" si="55"/>
        <v>10</v>
      </c>
      <c r="L873" s="50">
        <v>5</v>
      </c>
      <c r="M873" s="2">
        <v>10</v>
      </c>
      <c r="N873" s="50">
        <v>1</v>
      </c>
      <c r="O873" s="28">
        <f t="shared" si="56"/>
        <v>2</v>
      </c>
      <c r="P873" s="43">
        <v>2</v>
      </c>
      <c r="Q873" s="2">
        <v>0</v>
      </c>
      <c r="R873" s="2">
        <v>0</v>
      </c>
      <c r="S873" s="2"/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5">
        <f t="shared" si="53"/>
        <v>11</v>
      </c>
      <c r="H874" s="29">
        <v>3</v>
      </c>
      <c r="I874" s="30">
        <v>5</v>
      </c>
      <c r="J874" s="27">
        <f t="shared" si="54"/>
        <v>8</v>
      </c>
      <c r="K874" s="28">
        <f t="shared" si="55"/>
        <v>3</v>
      </c>
      <c r="L874" s="50">
        <v>1</v>
      </c>
      <c r="M874" s="2">
        <v>1</v>
      </c>
      <c r="N874" s="50">
        <v>7</v>
      </c>
      <c r="O874" s="28">
        <f t="shared" si="56"/>
        <v>3</v>
      </c>
      <c r="P874" s="43">
        <v>3</v>
      </c>
      <c r="Q874" s="2">
        <v>3</v>
      </c>
      <c r="R874" s="2">
        <v>1</v>
      </c>
      <c r="S874" s="2"/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5">
        <f t="shared" si="53"/>
        <v>19</v>
      </c>
      <c r="H875" s="29">
        <v>11</v>
      </c>
      <c r="I875" s="30">
        <v>55</v>
      </c>
      <c r="J875" s="27">
        <f t="shared" si="54"/>
        <v>8</v>
      </c>
      <c r="K875" s="28">
        <f t="shared" si="55"/>
        <v>10</v>
      </c>
      <c r="L875" s="50">
        <v>6</v>
      </c>
      <c r="M875" s="2">
        <v>10</v>
      </c>
      <c r="N875" s="50">
        <v>2</v>
      </c>
      <c r="O875" s="28">
        <f t="shared" si="56"/>
        <v>2</v>
      </c>
      <c r="P875" s="43">
        <v>2</v>
      </c>
      <c r="Q875" s="2">
        <v>1</v>
      </c>
      <c r="R875" s="2">
        <v>0</v>
      </c>
      <c r="S875" s="2"/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5">
        <f t="shared" si="53"/>
        <v>12</v>
      </c>
      <c r="H876" s="29">
        <v>3</v>
      </c>
      <c r="I876" s="30">
        <v>24</v>
      </c>
      <c r="J876" s="27">
        <f t="shared" si="54"/>
        <v>9</v>
      </c>
      <c r="K876" s="28">
        <f t="shared" si="55"/>
        <v>5</v>
      </c>
      <c r="L876" s="50">
        <v>6</v>
      </c>
      <c r="M876" s="2">
        <v>5</v>
      </c>
      <c r="N876" s="50">
        <v>3</v>
      </c>
      <c r="O876" s="28">
        <f t="shared" si="56"/>
        <v>2</v>
      </c>
      <c r="P876" s="43">
        <v>2</v>
      </c>
      <c r="Q876" s="2">
        <v>1</v>
      </c>
      <c r="R876" s="2">
        <v>0</v>
      </c>
      <c r="S876" s="2"/>
    </row>
    <row r="877" spans="1:19" customFormat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5">
        <f t="shared" si="53"/>
        <v>8</v>
      </c>
      <c r="H877" s="29">
        <v>2</v>
      </c>
      <c r="I877" s="30">
        <v>2</v>
      </c>
      <c r="J877" s="27">
        <f t="shared" si="54"/>
        <v>6</v>
      </c>
      <c r="K877" s="28">
        <f t="shared" si="55"/>
        <v>10</v>
      </c>
      <c r="L877" s="50">
        <v>4</v>
      </c>
      <c r="M877" s="2">
        <v>10</v>
      </c>
      <c r="N877" s="50">
        <v>2</v>
      </c>
      <c r="O877" s="28">
        <f t="shared" si="56"/>
        <v>2</v>
      </c>
      <c r="P877" s="43">
        <v>2</v>
      </c>
      <c r="Q877" s="2">
        <v>0</v>
      </c>
      <c r="R877" s="2">
        <v>0</v>
      </c>
      <c r="S877" s="2"/>
    </row>
    <row r="878" spans="1:19" customFormat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5">
        <f t="shared" si="53"/>
        <v>1</v>
      </c>
      <c r="H878" s="29">
        <v>1</v>
      </c>
      <c r="I878" s="30">
        <v>3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/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/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/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/>
    </row>
    <row r="882" spans="1:19" customFormat="1" hidden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/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/>
    </row>
    <row r="884" spans="1:19" customFormat="1" hidden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2107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/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/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5">
        <f t="shared" si="53"/>
        <v>11</v>
      </c>
      <c r="H886" s="29">
        <v>4</v>
      </c>
      <c r="I886" s="30">
        <v>12</v>
      </c>
      <c r="J886" s="27">
        <f t="shared" si="54"/>
        <v>7</v>
      </c>
      <c r="K886" s="28">
        <f t="shared" si="55"/>
        <v>6</v>
      </c>
      <c r="L886" s="50">
        <v>1</v>
      </c>
      <c r="M886" s="2">
        <v>1</v>
      </c>
      <c r="N886" s="50">
        <v>6</v>
      </c>
      <c r="O886" s="28">
        <f t="shared" si="56"/>
        <v>6</v>
      </c>
      <c r="P886" s="43">
        <v>6</v>
      </c>
      <c r="Q886" s="2">
        <v>6</v>
      </c>
      <c r="R886" s="2">
        <v>1</v>
      </c>
      <c r="S886" s="2"/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5">
        <f t="shared" si="53"/>
        <v>8</v>
      </c>
      <c r="H887" s="29">
        <v>4</v>
      </c>
      <c r="I887" s="30">
        <v>19</v>
      </c>
      <c r="J887" s="27">
        <f t="shared" si="54"/>
        <v>4</v>
      </c>
      <c r="K887" s="28">
        <f t="shared" si="55"/>
        <v>7</v>
      </c>
      <c r="L887" s="50">
        <v>0</v>
      </c>
      <c r="M887" s="2">
        <v>0</v>
      </c>
      <c r="N887" s="50">
        <v>4</v>
      </c>
      <c r="O887" s="28">
        <f t="shared" si="56"/>
        <v>7</v>
      </c>
      <c r="P887" s="43">
        <v>3</v>
      </c>
      <c r="Q887" s="2">
        <v>7</v>
      </c>
      <c r="R887" s="2">
        <v>4</v>
      </c>
      <c r="S887" s="2"/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5">
        <f t="shared" si="53"/>
        <v>2</v>
      </c>
      <c r="H888" s="29">
        <v>1</v>
      </c>
      <c r="I888" s="30">
        <v>2</v>
      </c>
      <c r="J888" s="27">
        <f t="shared" si="54"/>
        <v>1</v>
      </c>
      <c r="K888" s="28">
        <f t="shared" si="55"/>
        <v>3</v>
      </c>
      <c r="L888" s="50">
        <v>0</v>
      </c>
      <c r="M888" s="2">
        <v>0</v>
      </c>
      <c r="N888" s="50">
        <v>1</v>
      </c>
      <c r="O888" s="28">
        <f t="shared" si="56"/>
        <v>3</v>
      </c>
      <c r="P888" s="43">
        <v>0</v>
      </c>
      <c r="Q888" s="2">
        <v>3</v>
      </c>
      <c r="R888" s="2">
        <v>0</v>
      </c>
      <c r="S888" s="2"/>
    </row>
    <row r="889" spans="1:19" customFormat="1" hidden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5">
        <f t="shared" si="53"/>
        <v>0</v>
      </c>
      <c r="H889" s="29">
        <v>0</v>
      </c>
      <c r="I889" s="30">
        <v>0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/>
    </row>
    <row r="890" spans="1:19" customFormat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5">
        <f t="shared" si="53"/>
        <v>1</v>
      </c>
      <c r="H890" s="29">
        <v>1</v>
      </c>
      <c r="I890" s="30">
        <v>1</v>
      </c>
      <c r="J890" s="27">
        <f t="shared" si="54"/>
        <v>0</v>
      </c>
      <c r="K890" s="28">
        <f t="shared" si="55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/>
    </row>
    <row r="891" spans="1:19" customFormat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5">
        <f t="shared" si="53"/>
        <v>1</v>
      </c>
      <c r="H891" s="29">
        <v>1</v>
      </c>
      <c r="I891" s="30">
        <v>1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/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5">
        <f t="shared" si="53"/>
        <v>3</v>
      </c>
      <c r="H892" s="29">
        <v>1</v>
      </c>
      <c r="I892" s="30">
        <v>3</v>
      </c>
      <c r="J892" s="27">
        <f t="shared" si="54"/>
        <v>2</v>
      </c>
      <c r="K892" s="28">
        <f t="shared" si="55"/>
        <v>2</v>
      </c>
      <c r="L892" s="50">
        <v>0</v>
      </c>
      <c r="M892" s="2">
        <v>0</v>
      </c>
      <c r="N892" s="50">
        <v>2</v>
      </c>
      <c r="O892" s="28">
        <f t="shared" si="56"/>
        <v>2</v>
      </c>
      <c r="P892" s="43">
        <v>2</v>
      </c>
      <c r="Q892" s="2">
        <v>1</v>
      </c>
      <c r="R892" s="2">
        <v>0</v>
      </c>
      <c r="S892" s="2"/>
    </row>
    <row r="893" spans="1:19" customFormat="1" hidden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5">
        <f t="shared" si="53"/>
        <v>0</v>
      </c>
      <c r="H893" s="29">
        <v>0</v>
      </c>
      <c r="I893" s="30">
        <v>0</v>
      </c>
      <c r="J893" s="27">
        <f t="shared" si="54"/>
        <v>0</v>
      </c>
      <c r="K893" s="28">
        <f t="shared" si="55"/>
        <v>0</v>
      </c>
      <c r="L893" s="50">
        <v>0</v>
      </c>
      <c r="M893" s="2">
        <v>0</v>
      </c>
      <c r="N893" s="50">
        <v>0</v>
      </c>
      <c r="O893" s="28">
        <f t="shared" si="56"/>
        <v>0</v>
      </c>
      <c r="P893" s="43">
        <v>0</v>
      </c>
      <c r="Q893" s="2">
        <v>0</v>
      </c>
      <c r="R893" s="2">
        <v>0</v>
      </c>
      <c r="S893" s="2"/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5">
        <f t="shared" si="53"/>
        <v>3</v>
      </c>
      <c r="H894" s="29">
        <v>2</v>
      </c>
      <c r="I894" s="30">
        <v>1</v>
      </c>
      <c r="J894" s="27">
        <f t="shared" si="54"/>
        <v>1</v>
      </c>
      <c r="K894" s="28">
        <f t="shared" si="55"/>
        <v>1</v>
      </c>
      <c r="L894" s="50">
        <v>0</v>
      </c>
      <c r="M894" s="2">
        <v>0</v>
      </c>
      <c r="N894" s="50">
        <v>1</v>
      </c>
      <c r="O894" s="28">
        <f t="shared" si="56"/>
        <v>1</v>
      </c>
      <c r="P894" s="43">
        <v>0</v>
      </c>
      <c r="Q894" s="2">
        <v>1</v>
      </c>
      <c r="R894" s="2">
        <v>0</v>
      </c>
      <c r="S894" s="2"/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5">
        <f t="shared" si="53"/>
        <v>3</v>
      </c>
      <c r="H895" s="29">
        <v>2</v>
      </c>
      <c r="I895" s="30">
        <v>2</v>
      </c>
      <c r="J895" s="27">
        <f t="shared" si="54"/>
        <v>1</v>
      </c>
      <c r="K895" s="28">
        <f t="shared" si="55"/>
        <v>1</v>
      </c>
      <c r="L895" s="50">
        <v>0</v>
      </c>
      <c r="M895" s="2">
        <v>0</v>
      </c>
      <c r="N895" s="50">
        <v>1</v>
      </c>
      <c r="O895" s="28">
        <f t="shared" si="56"/>
        <v>1</v>
      </c>
      <c r="P895" s="43">
        <v>0</v>
      </c>
      <c r="Q895" s="2">
        <v>0</v>
      </c>
      <c r="R895" s="2">
        <v>1</v>
      </c>
      <c r="S895" s="2"/>
    </row>
    <row r="896" spans="1:19" customFormat="1" hidden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5">
        <f t="shared" si="53"/>
        <v>0</v>
      </c>
      <c r="H896" s="29">
        <v>0</v>
      </c>
      <c r="I896" s="30">
        <v>0</v>
      </c>
      <c r="J896" s="27">
        <f t="shared" si="54"/>
        <v>0</v>
      </c>
      <c r="K896" s="28">
        <f t="shared" si="55"/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/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/>
    </row>
    <row r="898" spans="1:19" customFormat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5">
        <f t="shared" si="57"/>
        <v>1</v>
      </c>
      <c r="H898" s="29">
        <v>1</v>
      </c>
      <c r="I898" s="30">
        <v>6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/>
    </row>
    <row r="899" spans="1:19" customFormat="1" hidden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2103</v>
      </c>
      <c r="G899" s="45">
        <f t="shared" si="57"/>
        <v>0</v>
      </c>
      <c r="H899" s="29">
        <v>0</v>
      </c>
      <c r="I899" s="30">
        <v>0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/>
    </row>
    <row r="900" spans="1:19" customFormat="1" hidden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2104</v>
      </c>
      <c r="G900" s="45">
        <f t="shared" si="57"/>
        <v>0</v>
      </c>
      <c r="H900" s="29">
        <v>0</v>
      </c>
      <c r="I900" s="30">
        <v>0</v>
      </c>
      <c r="J900" s="27">
        <f t="shared" si="58"/>
        <v>0</v>
      </c>
      <c r="K900" s="28">
        <f t="shared" si="59"/>
        <v>0</v>
      </c>
      <c r="L900" s="50">
        <v>0</v>
      </c>
      <c r="M900" s="2">
        <v>0</v>
      </c>
      <c r="N900" s="50">
        <v>0</v>
      </c>
      <c r="O900" s="28">
        <f t="shared" si="56"/>
        <v>0</v>
      </c>
      <c r="P900" s="43">
        <v>0</v>
      </c>
      <c r="Q900" s="2">
        <v>0</v>
      </c>
      <c r="R900" s="2">
        <v>0</v>
      </c>
      <c r="S900" s="2"/>
    </row>
    <row r="901" spans="1:19" customFormat="1" hidden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5">
        <f t="shared" si="57"/>
        <v>0</v>
      </c>
      <c r="H901" s="29">
        <v>0</v>
      </c>
      <c r="I901" s="30">
        <v>0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/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/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/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5">
        <f t="shared" si="57"/>
        <v>5</v>
      </c>
      <c r="H904" s="95">
        <v>1</v>
      </c>
      <c r="I904" s="96">
        <v>1</v>
      </c>
      <c r="J904" s="27">
        <f t="shared" si="58"/>
        <v>4</v>
      </c>
      <c r="K904" s="28">
        <f t="shared" si="59"/>
        <v>2</v>
      </c>
      <c r="L904" s="50">
        <v>2</v>
      </c>
      <c r="M904" s="2">
        <v>1</v>
      </c>
      <c r="N904" s="50">
        <v>2</v>
      </c>
      <c r="O904" s="28">
        <f t="shared" si="56"/>
        <v>2</v>
      </c>
      <c r="P904" s="43">
        <v>2</v>
      </c>
      <c r="Q904" s="2">
        <v>2</v>
      </c>
      <c r="R904" s="2">
        <v>0</v>
      </c>
      <c r="S904" s="2"/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/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/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5">
        <f t="shared" si="57"/>
        <v>23</v>
      </c>
      <c r="H907" s="29">
        <v>13</v>
      </c>
      <c r="I907" s="30">
        <v>26</v>
      </c>
      <c r="J907" s="27">
        <f t="shared" si="58"/>
        <v>10</v>
      </c>
      <c r="K907" s="28">
        <f t="shared" si="59"/>
        <v>10</v>
      </c>
      <c r="L907" s="50">
        <v>6</v>
      </c>
      <c r="M907" s="2">
        <v>10</v>
      </c>
      <c r="N907" s="50">
        <v>4</v>
      </c>
      <c r="O907" s="28">
        <f t="shared" si="56"/>
        <v>3</v>
      </c>
      <c r="P907" s="43">
        <v>3</v>
      </c>
      <c r="Q907" s="2">
        <v>1</v>
      </c>
      <c r="R907" s="2">
        <v>0</v>
      </c>
      <c r="S907" s="2"/>
    </row>
    <row r="908" spans="1:19" customFormat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5">
        <f t="shared" si="57"/>
        <v>6</v>
      </c>
      <c r="H908" s="29">
        <v>1</v>
      </c>
      <c r="I908" s="30">
        <v>44</v>
      </c>
      <c r="J908" s="27">
        <f t="shared" si="58"/>
        <v>5</v>
      </c>
      <c r="K908" s="28">
        <f t="shared" si="59"/>
        <v>6</v>
      </c>
      <c r="L908" s="50">
        <v>5</v>
      </c>
      <c r="M908" s="2">
        <v>6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/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/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5">
        <f t="shared" si="57"/>
        <v>9</v>
      </c>
      <c r="H910" s="29">
        <v>5</v>
      </c>
      <c r="I910" s="30">
        <v>11</v>
      </c>
      <c r="J910" s="27">
        <f t="shared" si="58"/>
        <v>4</v>
      </c>
      <c r="K910" s="28">
        <f t="shared" si="59"/>
        <v>2</v>
      </c>
      <c r="L910" s="50">
        <v>2</v>
      </c>
      <c r="M910" s="2">
        <v>1</v>
      </c>
      <c r="N910" s="50">
        <v>2</v>
      </c>
      <c r="O910" s="28">
        <f t="shared" si="56"/>
        <v>2</v>
      </c>
      <c r="P910" s="43">
        <v>2</v>
      </c>
      <c r="Q910" s="2">
        <v>0</v>
      </c>
      <c r="R910" s="2">
        <v>1</v>
      </c>
      <c r="S910" s="2"/>
    </row>
    <row r="911" spans="1:19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5">
        <f t="shared" si="57"/>
        <v>12</v>
      </c>
      <c r="H911" s="29">
        <v>7</v>
      </c>
      <c r="I911" s="30">
        <v>4</v>
      </c>
      <c r="J911" s="27">
        <f t="shared" si="58"/>
        <v>5</v>
      </c>
      <c r="K911" s="28">
        <f t="shared" si="59"/>
        <v>9</v>
      </c>
      <c r="L911" s="50">
        <v>5</v>
      </c>
      <c r="M911" s="2">
        <v>9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/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/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5">
        <f t="shared" si="57"/>
        <v>24</v>
      </c>
      <c r="H913" s="29">
        <v>10</v>
      </c>
      <c r="I913" s="30">
        <v>21</v>
      </c>
      <c r="J913" s="27">
        <f t="shared" si="58"/>
        <v>14</v>
      </c>
      <c r="K913" s="28">
        <f t="shared" si="59"/>
        <v>10</v>
      </c>
      <c r="L913" s="50">
        <v>5</v>
      </c>
      <c r="M913" s="2">
        <v>10</v>
      </c>
      <c r="N913" s="50">
        <v>9</v>
      </c>
      <c r="O913" s="28">
        <f t="shared" si="56"/>
        <v>10</v>
      </c>
      <c r="P913" s="43">
        <v>4</v>
      </c>
      <c r="Q913" s="2">
        <v>10</v>
      </c>
      <c r="R913" s="2">
        <v>5</v>
      </c>
      <c r="S913" s="2"/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/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2">
        <v>0</v>
      </c>
      <c r="N915" s="50">
        <v>0</v>
      </c>
      <c r="O915" s="28">
        <f t="shared" si="56"/>
        <v>0</v>
      </c>
      <c r="P915" s="43">
        <v>0</v>
      </c>
      <c r="Q915" s="2">
        <v>0</v>
      </c>
      <c r="R915" s="2">
        <v>0</v>
      </c>
      <c r="S915" s="2"/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5">
        <f t="shared" si="57"/>
        <v>7</v>
      </c>
      <c r="H916" s="29">
        <v>5</v>
      </c>
      <c r="I916" s="30">
        <v>12</v>
      </c>
      <c r="J916" s="27">
        <f t="shared" si="58"/>
        <v>2</v>
      </c>
      <c r="K916" s="28">
        <f t="shared" si="59"/>
        <v>2</v>
      </c>
      <c r="L916" s="50">
        <v>2</v>
      </c>
      <c r="M916" s="2">
        <v>2</v>
      </c>
      <c r="N916" s="50">
        <v>0</v>
      </c>
      <c r="O916" s="28">
        <f t="shared" si="56"/>
        <v>0</v>
      </c>
      <c r="P916" s="43">
        <v>0</v>
      </c>
      <c r="Q916" s="2">
        <v>0</v>
      </c>
      <c r="R916" s="2">
        <v>0</v>
      </c>
      <c r="S916" s="2"/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5">
        <f t="shared" si="57"/>
        <v>12</v>
      </c>
      <c r="H917" s="29">
        <v>5</v>
      </c>
      <c r="I917" s="30">
        <v>3</v>
      </c>
      <c r="J917" s="27">
        <f t="shared" si="58"/>
        <v>7</v>
      </c>
      <c r="K917" s="28">
        <f t="shared" si="59"/>
        <v>24</v>
      </c>
      <c r="L917" s="50">
        <v>3</v>
      </c>
      <c r="M917" s="2">
        <v>4</v>
      </c>
      <c r="N917" s="50">
        <v>4</v>
      </c>
      <c r="O917" s="28">
        <f t="shared" si="56"/>
        <v>24</v>
      </c>
      <c r="P917" s="43">
        <v>2</v>
      </c>
      <c r="Q917" s="2">
        <v>1</v>
      </c>
      <c r="R917" s="2">
        <v>24</v>
      </c>
      <c r="S917" s="2"/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/>
    </row>
    <row r="919" spans="1:19" customFormat="1" x14ac:dyDescent="0.2">
      <c r="A919" s="40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5">
        <f t="shared" si="57"/>
        <v>12</v>
      </c>
      <c r="H919" s="29">
        <v>4</v>
      </c>
      <c r="I919" s="30">
        <v>13</v>
      </c>
      <c r="J919" s="27">
        <f t="shared" si="58"/>
        <v>8</v>
      </c>
      <c r="K919" s="28">
        <f t="shared" si="59"/>
        <v>10</v>
      </c>
      <c r="L919" s="50">
        <v>5</v>
      </c>
      <c r="M919" s="2">
        <v>10</v>
      </c>
      <c r="N919" s="50">
        <v>3</v>
      </c>
      <c r="O919" s="28">
        <f t="shared" si="56"/>
        <v>2</v>
      </c>
      <c r="P919" s="43">
        <v>2</v>
      </c>
      <c r="Q919" s="2">
        <v>2</v>
      </c>
      <c r="R919" s="2">
        <v>2</v>
      </c>
      <c r="S919" s="2"/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/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5">
        <f t="shared" si="57"/>
        <v>5</v>
      </c>
      <c r="H921" s="29">
        <v>2</v>
      </c>
      <c r="I921" s="30">
        <v>1</v>
      </c>
      <c r="J921" s="27">
        <f t="shared" si="58"/>
        <v>3</v>
      </c>
      <c r="K921" s="28">
        <f t="shared" si="59"/>
        <v>1</v>
      </c>
      <c r="L921" s="50">
        <v>3</v>
      </c>
      <c r="M921" s="2">
        <v>1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/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/>
    </row>
    <row r="923" spans="1:19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5">
        <f t="shared" si="57"/>
        <v>6</v>
      </c>
      <c r="H923" s="29">
        <v>4</v>
      </c>
      <c r="I923" s="30">
        <v>24</v>
      </c>
      <c r="J923" s="27">
        <f t="shared" si="58"/>
        <v>2</v>
      </c>
      <c r="K923" s="28">
        <f t="shared" si="59"/>
        <v>1</v>
      </c>
      <c r="L923" s="50">
        <v>2</v>
      </c>
      <c r="M923" s="2">
        <v>1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/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/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/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/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/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/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/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/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/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/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/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/>
    </row>
    <row r="935" spans="1:19" customFormat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5">
        <f t="shared" si="57"/>
        <v>1</v>
      </c>
      <c r="H935" s="29">
        <v>1</v>
      </c>
      <c r="I935" s="30">
        <v>2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/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/>
    </row>
    <row r="937" spans="1:19" customFormat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5">
        <f t="shared" si="57"/>
        <v>4</v>
      </c>
      <c r="H937" s="29">
        <v>4</v>
      </c>
      <c r="I937" s="30">
        <v>15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/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/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/>
    </row>
    <row r="940" spans="1:19" customFormat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5">
        <f t="shared" si="57"/>
        <v>9</v>
      </c>
      <c r="H940" s="29">
        <v>5</v>
      </c>
      <c r="I940" s="30">
        <v>3</v>
      </c>
      <c r="J940" s="27">
        <f t="shared" si="58"/>
        <v>4</v>
      </c>
      <c r="K940" s="28">
        <f t="shared" si="59"/>
        <v>2</v>
      </c>
      <c r="L940" s="50">
        <v>4</v>
      </c>
      <c r="M940" s="2">
        <v>2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/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/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/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/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5">
        <f t="shared" si="57"/>
        <v>28</v>
      </c>
      <c r="H944" s="29">
        <v>9</v>
      </c>
      <c r="I944" s="30">
        <v>87</v>
      </c>
      <c r="J944" s="27">
        <f t="shared" si="58"/>
        <v>19</v>
      </c>
      <c r="K944" s="28">
        <f t="shared" si="59"/>
        <v>13</v>
      </c>
      <c r="L944" s="50">
        <v>6</v>
      </c>
      <c r="M944" s="2">
        <v>10</v>
      </c>
      <c r="N944" s="50">
        <v>13</v>
      </c>
      <c r="O944" s="28">
        <f t="shared" si="60"/>
        <v>13</v>
      </c>
      <c r="P944" s="43">
        <v>13</v>
      </c>
      <c r="Q944" s="2">
        <v>5</v>
      </c>
      <c r="R944" s="2">
        <v>2</v>
      </c>
      <c r="S944" s="2"/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5">
        <f t="shared" si="57"/>
        <v>10</v>
      </c>
      <c r="H945" s="29">
        <v>5</v>
      </c>
      <c r="I945" s="30">
        <v>11</v>
      </c>
      <c r="J945" s="27">
        <f t="shared" si="58"/>
        <v>5</v>
      </c>
      <c r="K945" s="28">
        <f t="shared" si="59"/>
        <v>10</v>
      </c>
      <c r="L945" s="50">
        <v>5</v>
      </c>
      <c r="M945" s="2">
        <v>10</v>
      </c>
      <c r="N945" s="50">
        <v>0</v>
      </c>
      <c r="O945" s="28">
        <f t="shared" si="60"/>
        <v>0</v>
      </c>
      <c r="P945" s="43">
        <v>0</v>
      </c>
      <c r="Q945" s="2">
        <v>0</v>
      </c>
      <c r="R945" s="2">
        <v>0</v>
      </c>
      <c r="S945" s="2"/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5">
        <f t="shared" si="57"/>
        <v>5</v>
      </c>
      <c r="H946" s="29">
        <v>5</v>
      </c>
      <c r="I946" s="30">
        <v>8</v>
      </c>
      <c r="J946" s="27">
        <f t="shared" si="58"/>
        <v>0</v>
      </c>
      <c r="K946" s="28">
        <f t="shared" si="59"/>
        <v>0</v>
      </c>
      <c r="L946" s="50">
        <v>0</v>
      </c>
      <c r="M946" s="2">
        <v>0</v>
      </c>
      <c r="N946" s="50">
        <v>0</v>
      </c>
      <c r="O946" s="28">
        <f t="shared" si="60"/>
        <v>0</v>
      </c>
      <c r="P946" s="43">
        <v>0</v>
      </c>
      <c r="Q946" s="2">
        <v>0</v>
      </c>
      <c r="R946" s="2">
        <v>0</v>
      </c>
      <c r="S946" s="2"/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/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5">
        <f t="shared" si="57"/>
        <v>13</v>
      </c>
      <c r="H948" s="29">
        <v>7</v>
      </c>
      <c r="I948" s="30">
        <v>24</v>
      </c>
      <c r="J948" s="27">
        <f t="shared" si="58"/>
        <v>6</v>
      </c>
      <c r="K948" s="28">
        <f t="shared" si="59"/>
        <v>7</v>
      </c>
      <c r="L948" s="50">
        <v>4</v>
      </c>
      <c r="M948" s="2">
        <v>7</v>
      </c>
      <c r="N948" s="50">
        <v>2</v>
      </c>
      <c r="O948" s="28">
        <f t="shared" si="60"/>
        <v>3</v>
      </c>
      <c r="P948" s="43">
        <v>3</v>
      </c>
      <c r="Q948" s="2">
        <v>0</v>
      </c>
      <c r="R948" s="2">
        <v>1</v>
      </c>
      <c r="S948" s="2"/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5">
        <f t="shared" si="57"/>
        <v>1</v>
      </c>
      <c r="H949" s="29">
        <v>0</v>
      </c>
      <c r="I949" s="30">
        <v>0</v>
      </c>
      <c r="J949" s="27">
        <f t="shared" si="58"/>
        <v>1</v>
      </c>
      <c r="K949" s="28">
        <f t="shared" si="59"/>
        <v>1</v>
      </c>
      <c r="L949" s="50">
        <v>1</v>
      </c>
      <c r="M949" s="2">
        <v>1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/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/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/>
    </row>
    <row r="952" spans="1:19" customFormat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5">
        <f t="shared" si="57"/>
        <v>9</v>
      </c>
      <c r="H952" s="29">
        <v>3</v>
      </c>
      <c r="I952" s="30">
        <v>22</v>
      </c>
      <c r="J952" s="27">
        <f t="shared" si="58"/>
        <v>6</v>
      </c>
      <c r="K952" s="28">
        <f t="shared" si="59"/>
        <v>10</v>
      </c>
      <c r="L952" s="50">
        <v>5</v>
      </c>
      <c r="M952" s="2">
        <v>10</v>
      </c>
      <c r="N952" s="50">
        <v>1</v>
      </c>
      <c r="O952" s="28">
        <f t="shared" si="60"/>
        <v>3</v>
      </c>
      <c r="P952" s="43">
        <v>3</v>
      </c>
      <c r="Q952" s="2">
        <v>0</v>
      </c>
      <c r="R952" s="2">
        <v>0</v>
      </c>
      <c r="S952" s="2"/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5">
        <f t="shared" si="57"/>
        <v>11</v>
      </c>
      <c r="H953" s="29">
        <v>5</v>
      </c>
      <c r="I953" s="30">
        <v>30</v>
      </c>
      <c r="J953" s="27">
        <f t="shared" si="58"/>
        <v>6</v>
      </c>
      <c r="K953" s="28">
        <f t="shared" si="59"/>
        <v>3</v>
      </c>
      <c r="L953" s="50">
        <v>2</v>
      </c>
      <c r="M953" s="2">
        <v>3</v>
      </c>
      <c r="N953" s="50">
        <v>4</v>
      </c>
      <c r="O953" s="28">
        <f t="shared" si="60"/>
        <v>2</v>
      </c>
      <c r="P953" s="43">
        <v>2</v>
      </c>
      <c r="Q953" s="2">
        <v>1</v>
      </c>
      <c r="R953" s="2">
        <v>0</v>
      </c>
      <c r="S953" s="2"/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/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/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/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5">
        <f t="shared" si="57"/>
        <v>5</v>
      </c>
      <c r="H957" s="29">
        <v>2</v>
      </c>
      <c r="I957" s="30">
        <v>17</v>
      </c>
      <c r="J957" s="27">
        <f t="shared" si="58"/>
        <v>3</v>
      </c>
      <c r="K957" s="28">
        <f t="shared" si="59"/>
        <v>5</v>
      </c>
      <c r="L957" s="50">
        <v>1</v>
      </c>
      <c r="M957" s="2">
        <v>1</v>
      </c>
      <c r="N957" s="50">
        <v>2</v>
      </c>
      <c r="O957" s="28">
        <f t="shared" si="60"/>
        <v>5</v>
      </c>
      <c r="P957" s="43">
        <v>5</v>
      </c>
      <c r="Q957" s="2">
        <v>0</v>
      </c>
      <c r="R957" s="2">
        <v>1</v>
      </c>
      <c r="S957" s="2"/>
    </row>
    <row r="958" spans="1:19" customFormat="1" hidden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5">
        <f t="shared" si="57"/>
        <v>0</v>
      </c>
      <c r="H958" s="29">
        <v>0</v>
      </c>
      <c r="I958" s="30">
        <v>0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/>
    </row>
    <row r="959" spans="1:19" customFormat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5">
        <f t="shared" si="57"/>
        <v>5</v>
      </c>
      <c r="H959" s="29">
        <v>3</v>
      </c>
      <c r="I959" s="30">
        <v>1</v>
      </c>
      <c r="J959" s="27">
        <f t="shared" si="58"/>
        <v>2</v>
      </c>
      <c r="K959" s="28">
        <f t="shared" si="59"/>
        <v>5</v>
      </c>
      <c r="L959" s="50">
        <v>2</v>
      </c>
      <c r="M959" s="2">
        <v>5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/>
    </row>
    <row r="960" spans="1:19" customFormat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5">
        <f t="shared" si="57"/>
        <v>7</v>
      </c>
      <c r="H960" s="29">
        <v>5</v>
      </c>
      <c r="I960" s="30">
        <v>8</v>
      </c>
      <c r="J960" s="27">
        <f t="shared" si="58"/>
        <v>2</v>
      </c>
      <c r="K960" s="28">
        <f t="shared" si="59"/>
        <v>1</v>
      </c>
      <c r="L960" s="50">
        <v>2</v>
      </c>
      <c r="M960" s="2">
        <v>1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/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/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/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/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/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/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/>
    </row>
    <row r="967" spans="1:19" customFormat="1" hidden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/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/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/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/>
    </row>
    <row r="971" spans="1:19" customFormat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5">
        <f t="shared" si="61"/>
        <v>1</v>
      </c>
      <c r="H971" s="29">
        <v>1</v>
      </c>
      <c r="I971" s="30">
        <v>1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/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/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/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/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/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1924</v>
      </c>
      <c r="F976" s="16" t="s">
        <v>1925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/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/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/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/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/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5">
        <f t="shared" si="61"/>
        <v>4</v>
      </c>
      <c r="H981" s="29">
        <v>1</v>
      </c>
      <c r="I981" s="30">
        <v>2</v>
      </c>
      <c r="J981" s="27">
        <f t="shared" si="62"/>
        <v>3</v>
      </c>
      <c r="K981" s="28">
        <f t="shared" si="63"/>
        <v>3</v>
      </c>
      <c r="L981" s="50">
        <v>3</v>
      </c>
      <c r="M981" s="2">
        <v>3</v>
      </c>
      <c r="N981" s="50">
        <v>0</v>
      </c>
      <c r="O981" s="28">
        <f t="shared" si="60"/>
        <v>0</v>
      </c>
      <c r="P981" s="43">
        <v>0</v>
      </c>
      <c r="Q981" s="2">
        <v>0</v>
      </c>
      <c r="R981" s="2">
        <v>0</v>
      </c>
      <c r="S981" s="2"/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/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5">
        <f t="shared" si="61"/>
        <v>19</v>
      </c>
      <c r="H983" s="29">
        <v>7</v>
      </c>
      <c r="I983" s="30">
        <v>79</v>
      </c>
      <c r="J983" s="27">
        <f t="shared" si="62"/>
        <v>12</v>
      </c>
      <c r="K983" s="28">
        <f t="shared" si="63"/>
        <v>10</v>
      </c>
      <c r="L983" s="50">
        <v>6</v>
      </c>
      <c r="M983" s="2">
        <v>10</v>
      </c>
      <c r="N983" s="50">
        <v>6</v>
      </c>
      <c r="O983" s="28">
        <f t="shared" si="60"/>
        <v>7</v>
      </c>
      <c r="P983" s="43">
        <v>7</v>
      </c>
      <c r="Q983" s="2">
        <v>2</v>
      </c>
      <c r="R983" s="2">
        <v>3</v>
      </c>
      <c r="S983" s="2"/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5">
        <f t="shared" si="61"/>
        <v>1</v>
      </c>
      <c r="H984" s="29">
        <v>0</v>
      </c>
      <c r="I984" s="30">
        <v>0</v>
      </c>
      <c r="J984" s="27">
        <f t="shared" si="62"/>
        <v>1</v>
      </c>
      <c r="K984" s="28">
        <f t="shared" si="63"/>
        <v>1</v>
      </c>
      <c r="L984" s="50">
        <v>1</v>
      </c>
      <c r="M984" s="2">
        <v>1</v>
      </c>
      <c r="N984" s="50">
        <v>0</v>
      </c>
      <c r="O984" s="28">
        <f t="shared" si="60"/>
        <v>0</v>
      </c>
      <c r="P984" s="43">
        <v>0</v>
      </c>
      <c r="Q984" s="2">
        <v>0</v>
      </c>
      <c r="R984" s="2">
        <v>0</v>
      </c>
      <c r="S984" s="2"/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5">
        <f t="shared" si="61"/>
        <v>7</v>
      </c>
      <c r="H985" s="29">
        <v>3</v>
      </c>
      <c r="I985" s="30">
        <v>1</v>
      </c>
      <c r="J985" s="27">
        <f t="shared" si="62"/>
        <v>4</v>
      </c>
      <c r="K985" s="28">
        <f t="shared" si="63"/>
        <v>2</v>
      </c>
      <c r="L985" s="50">
        <v>4</v>
      </c>
      <c r="M985" s="2">
        <v>2</v>
      </c>
      <c r="N985" s="50">
        <v>0</v>
      </c>
      <c r="O985" s="28">
        <f t="shared" si="60"/>
        <v>0</v>
      </c>
      <c r="P985" s="43">
        <v>0</v>
      </c>
      <c r="Q985" s="2">
        <v>0</v>
      </c>
      <c r="R985" s="2">
        <v>0</v>
      </c>
      <c r="S985" s="2"/>
    </row>
    <row r="986" spans="1:19" customFormat="1" hidden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/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/>
    </row>
    <row r="988" spans="1:19" customFormat="1" hidden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/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5">
        <f t="shared" si="61"/>
        <v>3</v>
      </c>
      <c r="H989" s="29">
        <v>1</v>
      </c>
      <c r="I989" s="30">
        <v>3</v>
      </c>
      <c r="J989" s="27">
        <f t="shared" si="62"/>
        <v>2</v>
      </c>
      <c r="K989" s="28">
        <f t="shared" si="63"/>
        <v>1</v>
      </c>
      <c r="L989" s="50">
        <v>1</v>
      </c>
      <c r="M989" s="2">
        <v>1</v>
      </c>
      <c r="N989" s="50">
        <v>1</v>
      </c>
      <c r="O989" s="28">
        <f t="shared" si="60"/>
        <v>1</v>
      </c>
      <c r="P989" s="43">
        <v>0</v>
      </c>
      <c r="Q989" s="2">
        <v>1</v>
      </c>
      <c r="R989" s="2">
        <v>0</v>
      </c>
      <c r="S989" s="2"/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5">
        <f t="shared" si="61"/>
        <v>19</v>
      </c>
      <c r="H990" s="29">
        <v>7</v>
      </c>
      <c r="I990" s="30">
        <v>36</v>
      </c>
      <c r="J990" s="27">
        <f t="shared" si="62"/>
        <v>12</v>
      </c>
      <c r="K990" s="28">
        <f t="shared" si="63"/>
        <v>17</v>
      </c>
      <c r="L990" s="50">
        <v>4</v>
      </c>
      <c r="M990" s="2">
        <v>10</v>
      </c>
      <c r="N990" s="50">
        <v>8</v>
      </c>
      <c r="O990" s="28">
        <f t="shared" si="60"/>
        <v>17</v>
      </c>
      <c r="P990" s="43">
        <v>5</v>
      </c>
      <c r="Q990" s="2">
        <v>17</v>
      </c>
      <c r="R990" s="2">
        <v>7</v>
      </c>
      <c r="S990" s="2"/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5">
        <f t="shared" si="61"/>
        <v>20</v>
      </c>
      <c r="H991" s="29">
        <v>7</v>
      </c>
      <c r="I991" s="30">
        <v>28</v>
      </c>
      <c r="J991" s="27">
        <f t="shared" si="62"/>
        <v>13</v>
      </c>
      <c r="K991" s="28">
        <f t="shared" si="63"/>
        <v>13</v>
      </c>
      <c r="L991" s="50">
        <v>2</v>
      </c>
      <c r="M991" s="2">
        <v>10</v>
      </c>
      <c r="N991" s="50">
        <v>11</v>
      </c>
      <c r="O991" s="28">
        <f t="shared" si="60"/>
        <v>13</v>
      </c>
      <c r="P991" s="43">
        <v>5</v>
      </c>
      <c r="Q991" s="2">
        <v>13</v>
      </c>
      <c r="R991" s="2">
        <v>7</v>
      </c>
      <c r="S991" s="2"/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5">
        <f t="shared" si="61"/>
        <v>4</v>
      </c>
      <c r="H992" s="29">
        <v>0</v>
      </c>
      <c r="I992" s="30">
        <v>0</v>
      </c>
      <c r="J992" s="27">
        <f t="shared" si="62"/>
        <v>4</v>
      </c>
      <c r="K992" s="28">
        <f t="shared" si="63"/>
        <v>8</v>
      </c>
      <c r="L992" s="50">
        <v>0</v>
      </c>
      <c r="M992" s="2">
        <v>0</v>
      </c>
      <c r="N992" s="50">
        <v>4</v>
      </c>
      <c r="O992" s="28">
        <f t="shared" si="60"/>
        <v>8</v>
      </c>
      <c r="P992" s="43">
        <v>6</v>
      </c>
      <c r="Q992" s="2">
        <v>2</v>
      </c>
      <c r="R992" s="2">
        <v>8</v>
      </c>
      <c r="S992" s="2"/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5">
        <f t="shared" si="61"/>
        <v>11</v>
      </c>
      <c r="H993" s="29">
        <v>4</v>
      </c>
      <c r="I993" s="30">
        <v>33</v>
      </c>
      <c r="J993" s="27">
        <f t="shared" si="62"/>
        <v>7</v>
      </c>
      <c r="K993" s="28">
        <f t="shared" si="63"/>
        <v>12</v>
      </c>
      <c r="L993" s="50">
        <v>4</v>
      </c>
      <c r="M993" s="2">
        <v>5</v>
      </c>
      <c r="N993" s="50">
        <v>3</v>
      </c>
      <c r="O993" s="28">
        <f t="shared" si="60"/>
        <v>12</v>
      </c>
      <c r="P993" s="43">
        <v>12</v>
      </c>
      <c r="Q993" s="2">
        <v>10</v>
      </c>
      <c r="R993" s="2">
        <v>10</v>
      </c>
      <c r="S993" s="2"/>
    </row>
    <row r="994" spans="1:19" customFormat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5">
        <f t="shared" si="61"/>
        <v>5</v>
      </c>
      <c r="H994" s="29">
        <v>2</v>
      </c>
      <c r="I994" s="30">
        <v>2</v>
      </c>
      <c r="J994" s="27">
        <f t="shared" si="62"/>
        <v>3</v>
      </c>
      <c r="K994" s="28">
        <f t="shared" si="63"/>
        <v>4</v>
      </c>
      <c r="L994" s="50">
        <v>2</v>
      </c>
      <c r="M994" s="2">
        <v>1</v>
      </c>
      <c r="N994" s="50">
        <v>1</v>
      </c>
      <c r="O994" s="28">
        <f t="shared" si="60"/>
        <v>4</v>
      </c>
      <c r="P994" s="43">
        <v>4</v>
      </c>
      <c r="Q994" s="2">
        <v>0</v>
      </c>
      <c r="R994" s="2">
        <v>0</v>
      </c>
      <c r="S994" s="2"/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/>
    </row>
    <row r="996" spans="1:19" customFormat="1" hidden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/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/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5">
        <f t="shared" si="61"/>
        <v>1</v>
      </c>
      <c r="H998" s="29">
        <v>0</v>
      </c>
      <c r="I998" s="30">
        <v>0</v>
      </c>
      <c r="J998" s="27">
        <f t="shared" si="62"/>
        <v>1</v>
      </c>
      <c r="K998" s="28">
        <f t="shared" si="63"/>
        <v>3</v>
      </c>
      <c r="L998" s="50">
        <v>0</v>
      </c>
      <c r="M998" s="2">
        <v>0</v>
      </c>
      <c r="N998" s="50">
        <v>1</v>
      </c>
      <c r="O998" s="28">
        <f t="shared" si="64"/>
        <v>3</v>
      </c>
      <c r="P998" s="43">
        <v>0</v>
      </c>
      <c r="Q998" s="2">
        <v>0</v>
      </c>
      <c r="R998" s="2">
        <v>3</v>
      </c>
      <c r="S998" s="2"/>
    </row>
    <row r="999" spans="1:19" customFormat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5">
        <f t="shared" si="61"/>
        <v>1</v>
      </c>
      <c r="H999" s="29">
        <v>0</v>
      </c>
      <c r="I999" s="30">
        <v>0</v>
      </c>
      <c r="J999" s="27">
        <f t="shared" si="62"/>
        <v>1</v>
      </c>
      <c r="K999" s="28">
        <f t="shared" si="63"/>
        <v>3</v>
      </c>
      <c r="L999" s="50">
        <v>0</v>
      </c>
      <c r="M999" s="2">
        <v>0</v>
      </c>
      <c r="N999" s="50">
        <v>1</v>
      </c>
      <c r="O999" s="28">
        <f t="shared" si="64"/>
        <v>3</v>
      </c>
      <c r="P999" s="43">
        <v>3</v>
      </c>
      <c r="Q999" s="2">
        <v>0</v>
      </c>
      <c r="R999" s="2">
        <v>0</v>
      </c>
      <c r="S999" s="2"/>
    </row>
    <row r="1000" spans="1:19" customFormat="1" hidden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/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/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5">
        <f t="shared" si="61"/>
        <v>1</v>
      </c>
      <c r="H1002" s="29">
        <v>0</v>
      </c>
      <c r="I1002" s="30">
        <v>0</v>
      </c>
      <c r="J1002" s="27">
        <f t="shared" si="62"/>
        <v>1</v>
      </c>
      <c r="K1002" s="28">
        <f t="shared" si="63"/>
        <v>1</v>
      </c>
      <c r="L1002" s="50">
        <v>0</v>
      </c>
      <c r="M1002" s="2">
        <v>0</v>
      </c>
      <c r="N1002" s="50">
        <v>1</v>
      </c>
      <c r="O1002" s="28">
        <f t="shared" si="64"/>
        <v>1</v>
      </c>
      <c r="P1002" s="43">
        <v>0</v>
      </c>
      <c r="Q1002" s="2">
        <v>1</v>
      </c>
      <c r="R1002" s="2">
        <v>0</v>
      </c>
      <c r="S1002" s="2"/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/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/>
    </row>
    <row r="1005" spans="1:19" customFormat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5">
        <f t="shared" si="61"/>
        <v>1</v>
      </c>
      <c r="H1005" s="29">
        <v>0</v>
      </c>
      <c r="I1005" s="30">
        <v>0</v>
      </c>
      <c r="J1005" s="27">
        <f t="shared" si="62"/>
        <v>1</v>
      </c>
      <c r="K1005" s="28">
        <f t="shared" si="63"/>
        <v>1</v>
      </c>
      <c r="L1005" s="50">
        <v>0</v>
      </c>
      <c r="M1005" s="2">
        <v>0</v>
      </c>
      <c r="N1005" s="50">
        <v>1</v>
      </c>
      <c r="O1005" s="28">
        <f t="shared" si="64"/>
        <v>1</v>
      </c>
      <c r="P1005" s="43">
        <v>0</v>
      </c>
      <c r="Q1005" s="2">
        <v>1</v>
      </c>
      <c r="R1005" s="2">
        <v>0</v>
      </c>
      <c r="S1005" s="2"/>
    </row>
    <row r="1006" spans="1:19" customFormat="1" hidden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/>
    </row>
    <row r="1007" spans="1:19" customFormat="1" hidden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5">
        <f t="shared" si="61"/>
        <v>0</v>
      </c>
      <c r="H1007" s="29">
        <v>0</v>
      </c>
      <c r="I1007" s="30">
        <v>0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/>
    </row>
    <row r="1008" spans="1:19" customFormat="1" hidden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5">
        <f t="shared" si="61"/>
        <v>0</v>
      </c>
      <c r="H1008" s="29">
        <v>0</v>
      </c>
      <c r="I1008" s="30">
        <v>0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/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/>
    </row>
    <row r="1010" spans="1:19" customFormat="1" hidden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/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/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/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5">
        <f t="shared" si="61"/>
        <v>1</v>
      </c>
      <c r="H1013" s="29">
        <v>0</v>
      </c>
      <c r="I1013" s="30">
        <v>0</v>
      </c>
      <c r="J1013" s="27">
        <f t="shared" si="62"/>
        <v>1</v>
      </c>
      <c r="K1013" s="28">
        <f t="shared" si="63"/>
        <v>1</v>
      </c>
      <c r="L1013" s="50">
        <v>0</v>
      </c>
      <c r="M1013" s="2">
        <v>0</v>
      </c>
      <c r="N1013" s="50">
        <v>1</v>
      </c>
      <c r="O1013" s="28">
        <f t="shared" si="64"/>
        <v>1</v>
      </c>
      <c r="P1013" s="43">
        <v>1</v>
      </c>
      <c r="Q1013" s="2">
        <v>0</v>
      </c>
      <c r="R1013" s="2">
        <v>0</v>
      </c>
      <c r="S1013" s="2"/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/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/>
    </row>
    <row r="1016" spans="1:19" customFormat="1" hidden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5">
        <f t="shared" si="61"/>
        <v>0</v>
      </c>
      <c r="H1016" s="29">
        <v>0</v>
      </c>
      <c r="I1016" s="30">
        <v>0</v>
      </c>
      <c r="J1016" s="27">
        <f t="shared" si="62"/>
        <v>0</v>
      </c>
      <c r="K1016" s="28">
        <f t="shared" si="63"/>
        <v>0</v>
      </c>
      <c r="L1016" s="50">
        <v>0</v>
      </c>
      <c r="M1016" s="2">
        <v>0</v>
      </c>
      <c r="N1016" s="50">
        <v>0</v>
      </c>
      <c r="O1016" s="28">
        <f t="shared" si="64"/>
        <v>0</v>
      </c>
      <c r="P1016" s="43">
        <v>0</v>
      </c>
      <c r="Q1016" s="2">
        <v>0</v>
      </c>
      <c r="R1016" s="2">
        <v>0</v>
      </c>
      <c r="S1016" s="2"/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5">
        <f t="shared" si="61"/>
        <v>6</v>
      </c>
      <c r="H1017" s="29">
        <v>5</v>
      </c>
      <c r="I1017" s="30">
        <v>13</v>
      </c>
      <c r="J1017" s="27">
        <f t="shared" si="62"/>
        <v>1</v>
      </c>
      <c r="K1017" s="28">
        <f t="shared" si="63"/>
        <v>1</v>
      </c>
      <c r="L1017" s="50">
        <v>0</v>
      </c>
      <c r="M1017" s="2">
        <v>0</v>
      </c>
      <c r="N1017" s="50">
        <v>1</v>
      </c>
      <c r="O1017" s="28">
        <f t="shared" si="64"/>
        <v>1</v>
      </c>
      <c r="P1017" s="43">
        <v>0</v>
      </c>
      <c r="Q1017" s="2">
        <v>0</v>
      </c>
      <c r="R1017" s="2">
        <v>1</v>
      </c>
      <c r="S1017" s="2"/>
    </row>
    <row r="1018" spans="1:19" customFormat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5">
        <f t="shared" si="61"/>
        <v>5</v>
      </c>
      <c r="H1018" s="29">
        <v>2</v>
      </c>
      <c r="I1018" s="30">
        <v>1</v>
      </c>
      <c r="J1018" s="27">
        <f t="shared" si="62"/>
        <v>3</v>
      </c>
      <c r="K1018" s="28">
        <f t="shared" si="63"/>
        <v>3</v>
      </c>
      <c r="L1018" s="50">
        <v>3</v>
      </c>
      <c r="M1018" s="2">
        <v>3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/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/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/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5">
        <f t="shared" si="61"/>
        <v>12</v>
      </c>
      <c r="H1021" s="29">
        <v>6</v>
      </c>
      <c r="I1021" s="30">
        <v>34</v>
      </c>
      <c r="J1021" s="27">
        <f t="shared" si="62"/>
        <v>6</v>
      </c>
      <c r="K1021" s="28">
        <f t="shared" si="63"/>
        <v>9</v>
      </c>
      <c r="L1021" s="50">
        <v>4</v>
      </c>
      <c r="M1021" s="2">
        <v>9</v>
      </c>
      <c r="N1021" s="50">
        <v>2</v>
      </c>
      <c r="O1021" s="28">
        <f t="shared" si="64"/>
        <v>3</v>
      </c>
      <c r="P1021" s="43">
        <v>3</v>
      </c>
      <c r="Q1021" s="2">
        <v>1</v>
      </c>
      <c r="R1021" s="2">
        <v>0</v>
      </c>
      <c r="S1021" s="2"/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/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5">
        <f t="shared" si="61"/>
        <v>3</v>
      </c>
      <c r="H1023" s="29">
        <v>0</v>
      </c>
      <c r="I1023" s="30">
        <v>0</v>
      </c>
      <c r="J1023" s="27">
        <f t="shared" si="62"/>
        <v>3</v>
      </c>
      <c r="K1023" s="28">
        <f t="shared" si="63"/>
        <v>3</v>
      </c>
      <c r="L1023" s="50">
        <v>0</v>
      </c>
      <c r="M1023" s="2">
        <v>0</v>
      </c>
      <c r="N1023" s="50">
        <v>3</v>
      </c>
      <c r="O1023" s="28">
        <f t="shared" si="64"/>
        <v>3</v>
      </c>
      <c r="P1023" s="43">
        <v>3</v>
      </c>
      <c r="Q1023" s="2">
        <v>2</v>
      </c>
      <c r="R1023" s="2">
        <v>2</v>
      </c>
      <c r="S1023" s="2"/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5">
        <f t="shared" si="61"/>
        <v>14</v>
      </c>
      <c r="H1024" s="29">
        <v>5</v>
      </c>
      <c r="I1024" s="30">
        <v>11</v>
      </c>
      <c r="J1024" s="27">
        <f t="shared" si="62"/>
        <v>9</v>
      </c>
      <c r="K1024" s="28">
        <f t="shared" si="63"/>
        <v>4</v>
      </c>
      <c r="L1024" s="50">
        <v>5</v>
      </c>
      <c r="M1024" s="2">
        <v>4</v>
      </c>
      <c r="N1024" s="50">
        <v>4</v>
      </c>
      <c r="O1024" s="28">
        <f t="shared" si="64"/>
        <v>3</v>
      </c>
      <c r="P1024" s="43">
        <v>3</v>
      </c>
      <c r="Q1024" s="2">
        <v>1</v>
      </c>
      <c r="R1024" s="2">
        <v>1</v>
      </c>
      <c r="S1024" s="2"/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/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/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5">
        <f t="shared" si="65"/>
        <v>5</v>
      </c>
      <c r="H1027" s="95">
        <v>1</v>
      </c>
      <c r="I1027" s="96">
        <v>1</v>
      </c>
      <c r="J1027" s="27">
        <f t="shared" si="66"/>
        <v>4</v>
      </c>
      <c r="K1027" s="28">
        <f t="shared" si="67"/>
        <v>9</v>
      </c>
      <c r="L1027" s="50">
        <v>1</v>
      </c>
      <c r="M1027" s="2">
        <v>1</v>
      </c>
      <c r="N1027" s="50">
        <v>3</v>
      </c>
      <c r="O1027" s="28">
        <f t="shared" si="64"/>
        <v>9</v>
      </c>
      <c r="P1027" s="43">
        <v>7</v>
      </c>
      <c r="Q1027" s="2">
        <v>0</v>
      </c>
      <c r="R1027" s="2">
        <v>9</v>
      </c>
      <c r="S1027" s="2"/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5">
        <f t="shared" si="65"/>
        <v>4</v>
      </c>
      <c r="H1028" s="29">
        <v>0</v>
      </c>
      <c r="I1028" s="30">
        <v>0</v>
      </c>
      <c r="J1028" s="27">
        <f t="shared" si="66"/>
        <v>4</v>
      </c>
      <c r="K1028" s="28">
        <f t="shared" si="67"/>
        <v>17</v>
      </c>
      <c r="L1028" s="50">
        <v>0</v>
      </c>
      <c r="M1028" s="2">
        <v>0</v>
      </c>
      <c r="N1028" s="50">
        <v>4</v>
      </c>
      <c r="O1028" s="28">
        <f t="shared" si="64"/>
        <v>17</v>
      </c>
      <c r="P1028" s="43">
        <v>2</v>
      </c>
      <c r="Q1028" s="2">
        <v>8</v>
      </c>
      <c r="R1028" s="2">
        <v>17</v>
      </c>
      <c r="S1028" s="2"/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5">
        <f t="shared" si="65"/>
        <v>27</v>
      </c>
      <c r="H1029" s="29">
        <v>8</v>
      </c>
      <c r="I1029" s="30">
        <v>121</v>
      </c>
      <c r="J1029" s="27">
        <f t="shared" si="66"/>
        <v>19</v>
      </c>
      <c r="K1029" s="28">
        <f t="shared" si="67"/>
        <v>240</v>
      </c>
      <c r="L1029" s="50">
        <v>5</v>
      </c>
      <c r="M1029" s="2">
        <v>10</v>
      </c>
      <c r="N1029" s="50">
        <v>14</v>
      </c>
      <c r="O1029" s="28">
        <f t="shared" si="64"/>
        <v>240</v>
      </c>
      <c r="P1029" s="43">
        <v>77</v>
      </c>
      <c r="Q1029" s="2">
        <v>12</v>
      </c>
      <c r="R1029" s="2">
        <v>240</v>
      </c>
      <c r="S1029" s="2"/>
    </row>
    <row r="1030" spans="1:19" hidden="1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/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5">
        <f t="shared" si="65"/>
        <v>23</v>
      </c>
      <c r="H1031" s="29">
        <v>5</v>
      </c>
      <c r="I1031" s="30">
        <v>261</v>
      </c>
      <c r="J1031" s="27">
        <f t="shared" si="66"/>
        <v>18</v>
      </c>
      <c r="K1031" s="28">
        <f t="shared" si="67"/>
        <v>17</v>
      </c>
      <c r="L1031" s="50">
        <v>6</v>
      </c>
      <c r="M1031" s="2">
        <v>10</v>
      </c>
      <c r="N1031" s="50">
        <v>12</v>
      </c>
      <c r="O1031" s="28">
        <f t="shared" si="64"/>
        <v>17</v>
      </c>
      <c r="P1031" s="43">
        <v>7</v>
      </c>
      <c r="Q1031" s="2">
        <v>13</v>
      </c>
      <c r="R1031" s="2">
        <v>17</v>
      </c>
      <c r="S1031" s="2"/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5">
        <f t="shared" si="65"/>
        <v>11</v>
      </c>
      <c r="H1032" s="29">
        <v>6</v>
      </c>
      <c r="I1032" s="30">
        <v>67</v>
      </c>
      <c r="J1032" s="27">
        <f t="shared" si="66"/>
        <v>5</v>
      </c>
      <c r="K1032" s="28">
        <f t="shared" si="67"/>
        <v>7</v>
      </c>
      <c r="L1032" s="50">
        <v>2</v>
      </c>
      <c r="M1032" s="2">
        <v>7</v>
      </c>
      <c r="N1032" s="50">
        <v>3</v>
      </c>
      <c r="O1032" s="28">
        <f t="shared" si="64"/>
        <v>2</v>
      </c>
      <c r="P1032" s="43">
        <v>2</v>
      </c>
      <c r="Q1032" s="2">
        <v>2</v>
      </c>
      <c r="R1032" s="2">
        <v>2</v>
      </c>
      <c r="S1032" s="2"/>
    </row>
    <row r="1033" spans="1:19" customFormat="1" hidden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2">
        <v>0</v>
      </c>
      <c r="N1033" s="50">
        <v>0</v>
      </c>
      <c r="O1033" s="28">
        <f t="shared" si="64"/>
        <v>0</v>
      </c>
      <c r="P1033" s="43">
        <v>0</v>
      </c>
      <c r="Q1033" s="2">
        <v>0</v>
      </c>
      <c r="R1033" s="2">
        <v>0</v>
      </c>
      <c r="S1033" s="2"/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/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/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/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5">
        <f t="shared" si="65"/>
        <v>6</v>
      </c>
      <c r="H1037" s="29">
        <v>2</v>
      </c>
      <c r="I1037" s="30">
        <v>1</v>
      </c>
      <c r="J1037" s="27">
        <f t="shared" si="66"/>
        <v>4</v>
      </c>
      <c r="K1037" s="28">
        <f t="shared" si="67"/>
        <v>6</v>
      </c>
      <c r="L1037" s="50">
        <v>3</v>
      </c>
      <c r="M1037" s="2">
        <v>6</v>
      </c>
      <c r="N1037" s="50">
        <v>1</v>
      </c>
      <c r="O1037" s="28">
        <f t="shared" si="64"/>
        <v>2</v>
      </c>
      <c r="P1037" s="43">
        <v>0</v>
      </c>
      <c r="Q1037" s="2">
        <v>2</v>
      </c>
      <c r="R1037" s="2">
        <v>0</v>
      </c>
      <c r="S1037" s="2"/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/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/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/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/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/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/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/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/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/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5">
        <f t="shared" si="65"/>
        <v>3</v>
      </c>
      <c r="H1047" s="29">
        <v>1</v>
      </c>
      <c r="I1047" s="30">
        <v>2</v>
      </c>
      <c r="J1047" s="27">
        <f t="shared" si="66"/>
        <v>2</v>
      </c>
      <c r="K1047" s="28">
        <f t="shared" si="67"/>
        <v>3</v>
      </c>
      <c r="L1047" s="50">
        <v>1</v>
      </c>
      <c r="M1047" s="2">
        <v>1</v>
      </c>
      <c r="N1047" s="50">
        <v>1</v>
      </c>
      <c r="O1047" s="28">
        <f t="shared" si="64"/>
        <v>3</v>
      </c>
      <c r="P1047" s="43">
        <v>3</v>
      </c>
      <c r="Q1047" s="2">
        <v>0</v>
      </c>
      <c r="R1047" s="2">
        <v>0</v>
      </c>
      <c r="S1047" s="2"/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/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/>
    </row>
    <row r="1050" spans="1:19" customFormat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5">
        <f t="shared" si="65"/>
        <v>1</v>
      </c>
      <c r="H1050" s="29">
        <v>0</v>
      </c>
      <c r="I1050" s="30">
        <v>0</v>
      </c>
      <c r="J1050" s="27">
        <f t="shared" si="66"/>
        <v>1</v>
      </c>
      <c r="K1050" s="28">
        <f t="shared" si="67"/>
        <v>1</v>
      </c>
      <c r="L1050" s="50">
        <v>1</v>
      </c>
      <c r="M1050" s="2">
        <v>1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/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5">
        <f t="shared" si="65"/>
        <v>7</v>
      </c>
      <c r="H1051" s="95">
        <v>1</v>
      </c>
      <c r="I1051" s="96">
        <v>1</v>
      </c>
      <c r="J1051" s="27">
        <f t="shared" si="66"/>
        <v>6</v>
      </c>
      <c r="K1051" s="28">
        <f t="shared" si="67"/>
        <v>6</v>
      </c>
      <c r="L1051" s="50">
        <v>4</v>
      </c>
      <c r="M1051" s="2">
        <v>6</v>
      </c>
      <c r="N1051" s="50">
        <v>2</v>
      </c>
      <c r="O1051" s="28">
        <f t="shared" si="64"/>
        <v>3</v>
      </c>
      <c r="P1051" s="43">
        <v>2</v>
      </c>
      <c r="Q1051" s="2">
        <v>3</v>
      </c>
      <c r="R1051" s="2">
        <v>0</v>
      </c>
      <c r="S1051" s="2"/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5">
        <f t="shared" si="65"/>
        <v>16</v>
      </c>
      <c r="H1052" s="29">
        <v>4</v>
      </c>
      <c r="I1052" s="30">
        <v>19</v>
      </c>
      <c r="J1052" s="27">
        <f t="shared" si="66"/>
        <v>12</v>
      </c>
      <c r="K1052" s="28">
        <f t="shared" si="67"/>
        <v>12</v>
      </c>
      <c r="L1052" s="50">
        <v>6</v>
      </c>
      <c r="M1052" s="2">
        <v>10</v>
      </c>
      <c r="N1052" s="50">
        <v>6</v>
      </c>
      <c r="O1052" s="28">
        <f t="shared" si="64"/>
        <v>12</v>
      </c>
      <c r="P1052" s="43">
        <v>12</v>
      </c>
      <c r="Q1052" s="2">
        <v>6</v>
      </c>
      <c r="R1052" s="2">
        <v>8</v>
      </c>
      <c r="S1052" s="2"/>
    </row>
    <row r="1053" spans="1:19" hidden="1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/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5">
        <f t="shared" si="65"/>
        <v>13</v>
      </c>
      <c r="H1054" s="29">
        <v>5</v>
      </c>
      <c r="I1054" s="30">
        <v>14</v>
      </c>
      <c r="J1054" s="27">
        <f t="shared" si="66"/>
        <v>8</v>
      </c>
      <c r="K1054" s="28">
        <f t="shared" si="67"/>
        <v>10</v>
      </c>
      <c r="L1054" s="50">
        <v>5</v>
      </c>
      <c r="M1054" s="2">
        <v>10</v>
      </c>
      <c r="N1054" s="50">
        <v>3</v>
      </c>
      <c r="O1054" s="28">
        <f t="shared" si="64"/>
        <v>4</v>
      </c>
      <c r="P1054" s="43">
        <v>1</v>
      </c>
      <c r="Q1054" s="2">
        <v>4</v>
      </c>
      <c r="R1054" s="2">
        <v>1</v>
      </c>
      <c r="S1054" s="2"/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/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/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5">
        <f t="shared" si="65"/>
        <v>7</v>
      </c>
      <c r="H1057" s="29">
        <v>2</v>
      </c>
      <c r="I1057" s="30">
        <v>7</v>
      </c>
      <c r="J1057" s="27">
        <f t="shared" si="66"/>
        <v>5</v>
      </c>
      <c r="K1057" s="28">
        <f t="shared" si="67"/>
        <v>8</v>
      </c>
      <c r="L1057" s="50">
        <v>5</v>
      </c>
      <c r="M1057" s="2">
        <v>8</v>
      </c>
      <c r="N1057" s="50">
        <v>0</v>
      </c>
      <c r="O1057" s="28">
        <f t="shared" si="64"/>
        <v>0</v>
      </c>
      <c r="P1057" s="43">
        <v>0</v>
      </c>
      <c r="Q1057" s="2">
        <v>0</v>
      </c>
      <c r="R1057" s="2">
        <v>0</v>
      </c>
      <c r="S1057" s="2"/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/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5">
        <f t="shared" si="65"/>
        <v>13</v>
      </c>
      <c r="H1059" s="29">
        <v>6</v>
      </c>
      <c r="I1059" s="30">
        <v>6</v>
      </c>
      <c r="J1059" s="27">
        <f t="shared" si="66"/>
        <v>7</v>
      </c>
      <c r="K1059" s="28">
        <f t="shared" si="67"/>
        <v>6</v>
      </c>
      <c r="L1059" s="50">
        <v>5</v>
      </c>
      <c r="M1059" s="2">
        <v>6</v>
      </c>
      <c r="N1059" s="50">
        <v>2</v>
      </c>
      <c r="O1059" s="28">
        <f t="shared" si="64"/>
        <v>6</v>
      </c>
      <c r="P1059" s="43">
        <v>6</v>
      </c>
      <c r="Q1059" s="2">
        <v>0</v>
      </c>
      <c r="R1059" s="2">
        <v>0</v>
      </c>
      <c r="S1059" s="2"/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/>
    </row>
    <row r="1061" spans="1:19" customFormat="1" hidden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5">
        <f t="shared" si="65"/>
        <v>0</v>
      </c>
      <c r="H1061" s="29">
        <v>0</v>
      </c>
      <c r="I1061" s="30">
        <v>0</v>
      </c>
      <c r="J1061" s="27">
        <f t="shared" si="66"/>
        <v>0</v>
      </c>
      <c r="K1061" s="28">
        <f t="shared" si="67"/>
        <v>0</v>
      </c>
      <c r="L1061" s="50">
        <v>0</v>
      </c>
      <c r="M1061" s="2">
        <v>0</v>
      </c>
      <c r="N1061" s="50">
        <v>0</v>
      </c>
      <c r="O1061" s="28">
        <f t="shared" si="68"/>
        <v>0</v>
      </c>
      <c r="P1061" s="43">
        <v>0</v>
      </c>
      <c r="Q1061" s="2">
        <v>0</v>
      </c>
      <c r="R1061" s="2">
        <v>0</v>
      </c>
      <c r="S1061" s="2"/>
    </row>
    <row r="1062" spans="1:19" customFormat="1" hidden="1" x14ac:dyDescent="0.2">
      <c r="A1062" s="1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5">
        <f t="shared" si="65"/>
        <v>0</v>
      </c>
      <c r="H1062" s="29">
        <v>0</v>
      </c>
      <c r="I1062" s="30">
        <v>0</v>
      </c>
      <c r="J1062" s="27">
        <f t="shared" si="66"/>
        <v>0</v>
      </c>
      <c r="K1062" s="28">
        <f t="shared" si="67"/>
        <v>0</v>
      </c>
      <c r="L1062" s="50">
        <v>0</v>
      </c>
      <c r="M1062" s="2">
        <v>0</v>
      </c>
      <c r="N1062" s="50">
        <v>0</v>
      </c>
      <c r="O1062" s="28">
        <f t="shared" si="68"/>
        <v>0</v>
      </c>
      <c r="P1062" s="43">
        <v>0</v>
      </c>
      <c r="Q1062" s="2">
        <v>0</v>
      </c>
      <c r="R1062" s="2">
        <v>0</v>
      </c>
      <c r="S1062" s="2"/>
    </row>
    <row r="1063" spans="1:19" customFormat="1" hidden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5">
        <f t="shared" si="65"/>
        <v>0</v>
      </c>
      <c r="H1063" s="29">
        <v>0</v>
      </c>
      <c r="I1063" s="30">
        <v>0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/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/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/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/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/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/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/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/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/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/>
    </row>
    <row r="1073" spans="1:17" x14ac:dyDescent="0.2">
      <c r="F1073" s="18" t="s">
        <v>24</v>
      </c>
      <c r="G1073" s="47">
        <f t="shared" ref="G1073:O1073" si="69">SUBTOTAL(9,G2:G1072)</f>
        <v>2612</v>
      </c>
      <c r="H1073" s="33">
        <f t="shared" si="69"/>
        <v>1110</v>
      </c>
      <c r="I1073" s="34">
        <f t="shared" si="69"/>
        <v>3449</v>
      </c>
      <c r="J1073" s="33">
        <f t="shared" si="69"/>
        <v>1502</v>
      </c>
      <c r="K1073" s="34">
        <f t="shared" si="69"/>
        <v>1759</v>
      </c>
      <c r="L1073" s="52">
        <f t="shared" si="69"/>
        <v>776</v>
      </c>
      <c r="M1073" s="8">
        <f t="shared" si="69"/>
        <v>1057</v>
      </c>
      <c r="N1073" s="52">
        <f t="shared" si="69"/>
        <v>726</v>
      </c>
      <c r="O1073" s="34">
        <f t="shared" si="69"/>
        <v>1161</v>
      </c>
    </row>
    <row r="1074" spans="1:17" ht="13.5" thickBot="1" x14ac:dyDescent="0.25">
      <c r="F1074" s="41" t="s">
        <v>25</v>
      </c>
      <c r="G1074" s="48">
        <f>COUNTIF(G2:G1072,"&gt;0")</f>
        <v>385</v>
      </c>
      <c r="H1074" s="35">
        <f>COUNTIF(H2:H1072,"&gt;0")</f>
        <v>308</v>
      </c>
      <c r="I1074" s="66"/>
      <c r="J1074" s="35">
        <f>COUNTIF(J2:J1072,"&gt;0")</f>
        <v>346</v>
      </c>
      <c r="K1074" s="67"/>
      <c r="L1074" s="53">
        <f>COUNTIF(L2:L1072,"&gt;0")</f>
        <v>274</v>
      </c>
      <c r="M1074" s="68"/>
      <c r="N1074" s="53">
        <f>COUNTIF(N2:N1072,"&gt;0")</f>
        <v>242</v>
      </c>
      <c r="O1074" s="69"/>
    </row>
    <row r="1075" spans="1:17" ht="14.25" thickTop="1" thickBot="1" x14ac:dyDescent="0.25">
      <c r="A1075" s="93"/>
    </row>
    <row r="1076" spans="1:17" ht="13.5" thickBot="1" x14ac:dyDescent="0.25">
      <c r="A1076" s="97" t="s">
        <v>2100</v>
      </c>
      <c r="P1076" s="98">
        <f>SUBTOTAL(102,P2:P1072)</f>
        <v>385</v>
      </c>
      <c r="Q1076" s="65" t="s">
        <v>2101</v>
      </c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170</v>
      </c>
      <c r="H1081" s="75">
        <f>COUNTIFS(P2:P1072,"&gt;0", D2:D1072, "=0*")</f>
        <v>0</v>
      </c>
      <c r="I1081" s="76">
        <f>COUNTIFS(P2:P1072,"&gt;0", D2:D1072, "=1*")</f>
        <v>2</v>
      </c>
      <c r="J1081" s="77">
        <f>COUNTIFS(P2:P1072,"&gt;0", D2:D1072, "=2*")</f>
        <v>1</v>
      </c>
      <c r="K1081" s="77">
        <f>COUNTIFS(P2:P1072,"&gt;0", D2:D1072, "=3*")</f>
        <v>3</v>
      </c>
      <c r="L1081" s="78">
        <f>COUNTIFS(P2:P1072,"&gt;0", D2:D1072, "=V*")</f>
        <v>10</v>
      </c>
      <c r="M1081" s="77">
        <f>COUNTIFS(P2:P1072,"&gt;0", D2:D1072, "=U*")</f>
        <v>0</v>
      </c>
      <c r="N1081" s="79">
        <f>SUBTOTAL(9,H1081:M1081)</f>
        <v>16</v>
      </c>
      <c r="O1081" s="80">
        <f>G1081-N1081</f>
        <v>154</v>
      </c>
    </row>
    <row r="1082" spans="1:17" ht="14.1" customHeight="1" x14ac:dyDescent="0.2">
      <c r="F1082" s="73" t="s">
        <v>9</v>
      </c>
      <c r="G1082" s="81">
        <f>COUNTIF(Q2:Q1072,"&gt;0")</f>
        <v>141</v>
      </c>
      <c r="H1082" s="75">
        <f>COUNTIFS(Q2:Q1072,"&gt;0", D2:D1072, "=0*")</f>
        <v>0</v>
      </c>
      <c r="I1082" s="76">
        <f>COUNTIFS(Q2:Q1072,"&gt;0", D2:D1072, "=1*")</f>
        <v>1</v>
      </c>
      <c r="J1082" s="77">
        <f>COUNTIFS(Q2:Q1072,"&gt;0", D2:D1072, "=2*")</f>
        <v>1</v>
      </c>
      <c r="K1082" s="77">
        <f>COUNTIFS(Q2:Q1072,"&gt;0", D2:D1072, "=3*")</f>
        <v>1</v>
      </c>
      <c r="L1082" s="78">
        <f>COUNTIFS(Q2:Q1072,"&gt;0", D2:D1072, "=V*")</f>
        <v>10</v>
      </c>
      <c r="M1082" s="77">
        <f>COUNTIFS(Q2:Q1072,"&gt;0", D2:D1072, "=U*")</f>
        <v>0</v>
      </c>
      <c r="N1082" s="79">
        <f>SUBTOTAL(9,H1082:M1082)</f>
        <v>13</v>
      </c>
      <c r="O1082" s="79">
        <f t="shared" ref="O1082:O1085" si="70">G1082-N1082</f>
        <v>128</v>
      </c>
    </row>
    <row r="1083" spans="1:17" ht="14.1" customHeight="1" x14ac:dyDescent="0.2">
      <c r="F1083" s="73" t="s">
        <v>10</v>
      </c>
      <c r="G1083" s="81">
        <f>COUNTIF(R2:R1072,"&gt;0")</f>
        <v>136</v>
      </c>
      <c r="H1083" s="75">
        <f>COUNTIFS(R2:R1072,"&gt;0", D2:D1072, "=0*")</f>
        <v>0</v>
      </c>
      <c r="I1083" s="76">
        <f>COUNTIFS(R2:R1072,"&gt;0", D2:D1072, "=1*")</f>
        <v>0</v>
      </c>
      <c r="J1083" s="77">
        <f>COUNTIFS(R2:R1072,"&gt;0", D2:D1072, "=2*")</f>
        <v>3</v>
      </c>
      <c r="K1083" s="77">
        <f>COUNTIFS(R2:R1072,"&gt;0", D2:D1072, "=3*")</f>
        <v>2</v>
      </c>
      <c r="L1083" s="78">
        <f>COUNTIFS(R2:R1072,"&gt;0", D2:D1072, "=V*")</f>
        <v>5</v>
      </c>
      <c r="M1083" s="77">
        <f>COUNTIFS(R2:R1072,"&gt;0", D2:D1072, "=U*")</f>
        <v>0</v>
      </c>
      <c r="N1083" s="79">
        <f>SUBTOTAL(9,H1083:M1083)</f>
        <v>10</v>
      </c>
      <c r="O1083" s="79">
        <f t="shared" si="70"/>
        <v>126</v>
      </c>
    </row>
    <row r="1084" spans="1:17" ht="14.1" customHeight="1" thickBot="1" x14ac:dyDescent="0.25">
      <c r="F1084" s="82" t="s">
        <v>11</v>
      </c>
      <c r="G1084" s="83">
        <f>COUNTIF(S2:S1072,"&gt;0")</f>
        <v>0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0</v>
      </c>
      <c r="M1084" s="86">
        <f>COUNTIFS(S2:S1072,"&gt;0", D2:D1072, "=U*")</f>
        <v>0</v>
      </c>
      <c r="N1084" s="88">
        <f>SUBTOTAL(9,H1084:M1084)</f>
        <v>0</v>
      </c>
      <c r="O1084" s="88">
        <f t="shared" si="70"/>
        <v>0</v>
      </c>
    </row>
    <row r="1085" spans="1:17" ht="14.1" customHeight="1" thickTop="1" thickBot="1" x14ac:dyDescent="0.25">
      <c r="F1085" s="89" t="s">
        <v>12</v>
      </c>
      <c r="G1085" s="19">
        <f>COUNTIF(N2:N1072,"&gt;0")</f>
        <v>242</v>
      </c>
      <c r="H1085" s="14">
        <f>COUNTIFS(N2:N1072,"&gt;0", D2:D1072, "=0*")</f>
        <v>0</v>
      </c>
      <c r="I1085" s="12">
        <f>COUNTIFS(N2:N1072,"&gt;0", D2:D1072, "=1*")</f>
        <v>2</v>
      </c>
      <c r="J1085" s="13">
        <f>COUNTIFS(N2:N1072,"&gt;0", D2:D1072, "=2*")</f>
        <v>3</v>
      </c>
      <c r="K1085" s="13">
        <f>COUNTIFS(N2:N1072,"&gt;0", D2:D1072, "=3*")</f>
        <v>5</v>
      </c>
      <c r="L1085" s="23">
        <f>COUNTIFS(N2:N1072,"&gt;0", D2:D1072, "=V*")</f>
        <v>17</v>
      </c>
      <c r="M1085" s="13">
        <f>COUNTIFS(N2:N1072,"&gt;0", D2:D1072, "=U*")</f>
        <v>0</v>
      </c>
      <c r="N1085" s="24">
        <f>SUBTOTAL(9,H1085:M1085)</f>
        <v>27</v>
      </c>
      <c r="O1085" s="24">
        <f t="shared" si="70"/>
        <v>215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308</v>
      </c>
      <c r="H1091" s="77">
        <f>COUNTIFS(H2:H1072,"&gt;0", D2:D1072, "=0*")</f>
        <v>0</v>
      </c>
      <c r="I1091" s="77">
        <f>COUNTIFS(H2:H1072,"&gt;0", D2:D1072, "=1*")</f>
        <v>2</v>
      </c>
      <c r="J1091" s="77">
        <f>COUNTIFS(H2:H1072,"&gt;0", D2:D1072, "=2*")</f>
        <v>3</v>
      </c>
      <c r="K1091" s="77">
        <f>COUNTIFS(H2:H1072,"&gt;0", D2:D1072, "=3*")</f>
        <v>7</v>
      </c>
      <c r="L1091" s="91">
        <f>COUNTIFS(H2:H1072,"&gt;0", D2:D1072, "=V*")</f>
        <v>17</v>
      </c>
      <c r="M1091" s="76">
        <f>COUNTIFS(H2:H1072,"&gt;0", D2:D1072, "=U*")</f>
        <v>0</v>
      </c>
      <c r="N1091" s="92">
        <f t="shared" ref="N1091:N1093" si="71">SUBTOTAL(9,H1091:M1091)</f>
        <v>29</v>
      </c>
      <c r="O1091" s="80">
        <f>G1091-N1091</f>
        <v>279</v>
      </c>
    </row>
    <row r="1092" spans="6:15" ht="14.1" customHeight="1" x14ac:dyDescent="0.2">
      <c r="F1092" s="38" t="s">
        <v>39</v>
      </c>
      <c r="G1092" s="77">
        <f>COUNTIF(J2:J1072,"&gt;0")</f>
        <v>346</v>
      </c>
      <c r="H1092" s="77">
        <f>COUNTIFS(J2:J1072,"&gt;0", D2:D1072, "=0*")</f>
        <v>0</v>
      </c>
      <c r="I1092" s="77">
        <f>COUNTIFS(J2:J1072,"&gt;0", D2:D1072, "=1*")</f>
        <v>2</v>
      </c>
      <c r="J1092" s="77">
        <f>COUNTIFS(J2:J1072,"&gt;0", D2:D1072, "=2*")</f>
        <v>4</v>
      </c>
      <c r="K1092" s="77">
        <f>COUNTIFS(J2:J1072,"&gt;0", D2:D1072, "=3*")</f>
        <v>8</v>
      </c>
      <c r="L1092" s="91">
        <f>COUNTIFS(J2:J1072,"&gt;0", D2:D1072, "=V*")</f>
        <v>23</v>
      </c>
      <c r="M1092" s="76">
        <f>COUNTIFS(J2:J1072,"&gt;0", D2:D1072, "=U*")</f>
        <v>0</v>
      </c>
      <c r="N1092" s="92">
        <f t="shared" si="71"/>
        <v>37</v>
      </c>
      <c r="O1092" s="79">
        <f t="shared" ref="O1092:O1093" si="72">G1092-N1092</f>
        <v>309</v>
      </c>
    </row>
    <row r="1093" spans="6:15" ht="14.1" customHeight="1" x14ac:dyDescent="0.2">
      <c r="F1093" s="38" t="s">
        <v>40</v>
      </c>
      <c r="G1093" s="77">
        <f>COUNTIFS(H2:H1072, "&gt;0", N2:N1072,"&gt;0")</f>
        <v>198</v>
      </c>
      <c r="H1093" s="77">
        <f>COUNTIFS(H2:H1072,"&gt;0", D2:D1072, "=0*", N2:N1072,"&gt;0")</f>
        <v>0</v>
      </c>
      <c r="I1093" s="77">
        <f>COUNTIFS(H2:H1072,"&gt;0", D2:D1072, "=1*", N2:N1072,"&gt;0")</f>
        <v>2</v>
      </c>
      <c r="J1093" s="77">
        <f>COUNTIFS(H2:H1072,"&gt;0", D2:D1072, "=2*", N2:N1072,"&gt;0")</f>
        <v>1</v>
      </c>
      <c r="K1093" s="77">
        <f>COUNTIFS(H2:H1072,"&gt;0", D2:D1072, "=3*", N2:N1072,"&gt;0")</f>
        <v>3</v>
      </c>
      <c r="L1093" s="91">
        <f>COUNTIFS(H2:H1072,"&gt;0", D2:D1072, "=V*", N2:N1072,"&gt;0")</f>
        <v>10</v>
      </c>
      <c r="M1093" s="76">
        <f>COUNTIFS(H2:H1072,"&gt;0", D2:D1072, "=U*", N2:N1072,"&gt;0")</f>
        <v>0</v>
      </c>
      <c r="N1093" s="92">
        <f t="shared" si="71"/>
        <v>16</v>
      </c>
      <c r="O1093" s="79">
        <f t="shared" si="72"/>
        <v>182</v>
      </c>
    </row>
    <row r="1094" spans="6:15" ht="14.1" customHeight="1" x14ac:dyDescent="0.2">
      <c r="F1094" s="38" t="s">
        <v>41</v>
      </c>
      <c r="G1094" s="77">
        <f>COUNTIFS(H2:H1072, "=0", N2:N1072,"&gt;0")</f>
        <v>44</v>
      </c>
      <c r="H1094" s="77">
        <f>COUNTIFS(H2:H1072,"=0", D2:D1072, "=0*", N2:N1072, "&gt;0")</f>
        <v>0</v>
      </c>
      <c r="I1094" s="77">
        <f>COUNTIFS(H2:H1072,"=0", D2:D1072, "=1*", N2:N1072, "&gt;0")</f>
        <v>0</v>
      </c>
      <c r="J1094" s="77">
        <f>COUNTIFS(H2:H1072,"=0", D2:D1072, "=2*", N2:N1072, "&gt;0")</f>
        <v>2</v>
      </c>
      <c r="K1094" s="77">
        <f>COUNTIFS(H2:H1072,"=0", D2:D1072, "=3*", N2:N1072, "&gt;0")</f>
        <v>2</v>
      </c>
      <c r="L1094" s="91">
        <f>COUNTIFS(H2:H1072,"=0", D2:D1072, "=V*", N2:N1072, "&gt;0")</f>
        <v>7</v>
      </c>
      <c r="M1094" s="76">
        <f>COUNTIFS(H2:H1072,"=0", D2:D1072, "=U*", N2:N1072, "&gt;0")</f>
        <v>0</v>
      </c>
      <c r="N1094" s="92">
        <f t="shared" ref="N1094:N1096" si="73">SUBTOTAL(9,H1094:M1094)</f>
        <v>11</v>
      </c>
      <c r="O1094" s="79">
        <f t="shared" ref="O1094:O1096" si="74">G1094-N1094</f>
        <v>33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71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1</v>
      </c>
      <c r="K1095" s="77">
        <f>COUNTIFS(H2:H1072,"&gt;0", D2:D1072, "=3*", N2:N1072,"=0", L2:L1072, "&gt;0")</f>
        <v>1</v>
      </c>
      <c r="L1095" s="91">
        <f>COUNTIFS(H2:H1072,"&gt;0", D2:D1072, "=V*", N2:N1072,"=0", L2:L1072, "&gt;0")</f>
        <v>3</v>
      </c>
      <c r="M1095" s="76">
        <f>COUNTIFS(H2:H1072,"&gt;0", D2:D1072, "=U*", N2:N1072,"=0", L2:L1072, "&gt;0")</f>
        <v>0</v>
      </c>
      <c r="N1095" s="92">
        <f t="shared" si="73"/>
        <v>5</v>
      </c>
      <c r="O1095" s="79">
        <f t="shared" si="74"/>
        <v>66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33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0</v>
      </c>
      <c r="K1096" s="77">
        <f>COUNTIFS(H2:H1072,"=0", D2:D1072, "=3*", N2:N1072, "=0", L2:L1072, "&gt;0")</f>
        <v>2</v>
      </c>
      <c r="L1096" s="91">
        <f>COUNTIFS(H2:H1072,"=0", D2:D1072, "=V*", N2:N1072, "=0", L2:L1072, "&gt;0")</f>
        <v>3</v>
      </c>
      <c r="M1096" s="76">
        <f>COUNTIFS(H2:H1072,"=0", D2:D1072, "=U*", N2:N1072, "=0", L2:L1072, "&gt;0")</f>
        <v>0</v>
      </c>
      <c r="N1096" s="92">
        <f t="shared" si="73"/>
        <v>5</v>
      </c>
      <c r="O1096" s="79">
        <f t="shared" si="74"/>
        <v>28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39</v>
      </c>
      <c r="H1097" s="77">
        <f>COUNTIFS(H2:H1072,"&gt;0", D2:D1072, "=0*", N2:N1072, "=0", L2:L1072, "=0")</f>
        <v>0</v>
      </c>
      <c r="I1097" s="77">
        <f>COUNTIFS(H2:H1072,"&gt;0", D2:D1072, "=1*", N2:N1072, "=0", L2:L1072, "=0")</f>
        <v>0</v>
      </c>
      <c r="J1097" s="77">
        <f>COUNTIFS(H2:H1072,"&gt;0", D2:D1072, "=2*", N2:N1072, "=0", L2:L1072, "=0")</f>
        <v>1</v>
      </c>
      <c r="K1097" s="77">
        <f>COUNTIFS(H2:H1072,"&gt;0", D2:D1072, "=3*", N2:N1072, "=0", L2:L1072, "=0")</f>
        <v>3</v>
      </c>
      <c r="L1097" s="91">
        <f>COUNTIFS(H2:H1072,"&gt;0", D2:D1072, "=V*", N2:N1072, "=0", L2:L1072, "=0")</f>
        <v>4</v>
      </c>
      <c r="M1097" s="76">
        <f>COUNTIFS(H2:H1072,"&gt;0", D2:D1072, "=U*", N2:N1072, "=0", L2:L1072, "=0")</f>
        <v>0</v>
      </c>
      <c r="N1097" s="92">
        <f>SUBTOTAL(9,H1097:M1097)</f>
        <v>8</v>
      </c>
      <c r="O1097" s="80">
        <f>G1097-N1097</f>
        <v>31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3449</v>
      </c>
      <c r="H1103" s="77">
        <f>SUMIFS(I2:I1072, H2:H1072,"&gt;0", D2:D1072, "=0*")</f>
        <v>0</v>
      </c>
      <c r="I1103" s="77">
        <f>SUMIFS(I2:I1072, H2:H1072,"&gt;0", D2:D1072, "=1*")</f>
        <v>3</v>
      </c>
      <c r="J1103" s="77">
        <f>SUMIFS(I2:I1072, H2:H1072,"&gt;0", D2:D1072, "=2*")</f>
        <v>7</v>
      </c>
      <c r="K1103" s="77">
        <f>SUMIFS(I2:I1072, H2:H1072,"&gt;0", D2:D1072, "=3*")</f>
        <v>34</v>
      </c>
      <c r="L1103" s="91">
        <f>SUMIFS(I2:I1072, H2:H1072,"&gt;0", D2:D1072, "=V*")</f>
        <v>94</v>
      </c>
      <c r="M1103" s="76">
        <f>SUMIFS(I2:I1072, H2:H1072,"&gt;0", D2:D1072, "=U*")</f>
        <v>0</v>
      </c>
      <c r="N1103" s="92">
        <f>SUBTOTAL(9,H1103:M1103)</f>
        <v>138</v>
      </c>
      <c r="O1103" s="80">
        <f>G1103-N1103</f>
        <v>3311</v>
      </c>
    </row>
    <row r="1104" spans="6:15" ht="14.1" customHeight="1" x14ac:dyDescent="0.2">
      <c r="F1104" s="38" t="s">
        <v>34</v>
      </c>
      <c r="G1104" s="77">
        <f>SUMIFS(K2:K1072, J2:J1072,"&gt;0")</f>
        <v>1759</v>
      </c>
      <c r="H1104" s="77">
        <f>SUMIFS(K2:K1072, J2:J1072,"&gt;0", D2:D1072, "=0*")</f>
        <v>0</v>
      </c>
      <c r="I1104" s="77">
        <f>SUMIFS(K2:K1072, J2:J1072,"&gt;0", D2:D1072, "=1*")</f>
        <v>9</v>
      </c>
      <c r="J1104" s="77">
        <f>SUMIFS(K2:K1072, J2:J1072,"&gt;0", D2:D1072, "=2*")</f>
        <v>20</v>
      </c>
      <c r="K1104" s="77">
        <f>SUMIFS(K2:K1072, J2:J1072,"&gt;0", D2:D1072, "=3*")</f>
        <v>21</v>
      </c>
      <c r="L1104" s="91">
        <f>SUMIFS(K2:K1072, J2:J1072,"&gt;0", D2:D1072, "=V*")</f>
        <v>66</v>
      </c>
      <c r="M1104" s="76">
        <f>SUMIFS(K2:K1072, J2:J1072,"&gt;0", D2:D1072, "=U*")</f>
        <v>0</v>
      </c>
      <c r="N1104" s="92">
        <f>SUBTOTAL(9,H1104:M1104)</f>
        <v>116</v>
      </c>
      <c r="O1104" s="79">
        <f t="shared" ref="O1104:O1105" si="75">G1104-N1104</f>
        <v>1643</v>
      </c>
    </row>
    <row r="1105" spans="6:15" ht="14.1" customHeight="1" x14ac:dyDescent="0.2">
      <c r="F1105" s="38" t="s">
        <v>35</v>
      </c>
      <c r="G1105" s="77">
        <f>SUMIFS(O2:O1072, N2:N1072,"&gt;0")</f>
        <v>1161</v>
      </c>
      <c r="H1105" s="77">
        <f>SUMIFS(O2:O1072, N2:N1072,"&gt;0", D2:D1072, "=0*")</f>
        <v>0</v>
      </c>
      <c r="I1105" s="77">
        <f>SUMIFS(O2:O1072, N2:N1072,"&gt;0", D2:D1072, "=1*")</f>
        <v>9</v>
      </c>
      <c r="J1105" s="77">
        <f>SUMIFS(O2:O1072, N2:N1072,"&gt;0", D2:D1072, "=2*")</f>
        <v>19</v>
      </c>
      <c r="K1105" s="77">
        <f>SUMIFS(O2:O1072, N2:N1072,"&gt;0", D2:D1072, "=3*")</f>
        <v>15</v>
      </c>
      <c r="L1105" s="91">
        <f>SUMIFS(O2:O1072, N2:N1072,"&gt;0", D2:D1072, "=V*")</f>
        <v>42</v>
      </c>
      <c r="M1105" s="76">
        <f>SUMIFS(O2:O1072, N2:N1072,"&gt;0", D2:D1072, "=U*")</f>
        <v>0</v>
      </c>
      <c r="N1105" s="92">
        <f>SUBTOTAL(9,H1105:M1105)</f>
        <v>85</v>
      </c>
      <c r="O1105" s="79">
        <f t="shared" si="75"/>
        <v>1076</v>
      </c>
    </row>
  </sheetData>
  <autoFilter ref="A1:S1074" xr:uid="{4A789C49-2372-4529-A7B3-32F35F8FB078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3"/>
        <filter val="24"/>
        <filter val="25"/>
        <filter val="2612"/>
        <filter val="27"/>
        <filter val="28"/>
        <filter val="3"/>
        <filter val="385"/>
        <filter val="4"/>
        <filter val="5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2022-09-15T15:36:20Z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