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E:\EXT\84\"/>
    </mc:Choice>
  </mc:AlternateContent>
  <workbookProtection workbookPassword="F2B8" lockStructure="1"/>
  <bookViews>
    <workbookView xWindow="0" yWindow="1650" windowWidth="19200" windowHeight="12885" activeTab="3"/>
    <workbookView visibility="hidden" xWindow="150" yWindow="2235" windowWidth="9435" windowHeight="5475"/>
  </bookViews>
  <sheets>
    <sheet name="Hydrogeologische Parameter" sheetId="2" r:id="rId1"/>
    <sheet name="Abkürzungen" sheetId="9" r:id="rId2"/>
    <sheet name="max.zul.Frachten" sheetId="12" r:id="rId3"/>
    <sheet name="Prüfwerte" sheetId="10" r:id="rId4"/>
    <sheet name="Makro1" sheetId="5" state="hidden" r:id="rId5"/>
    <sheet name="Makro4" sheetId="6" state="hidden" r:id="rId6"/>
    <sheet name="Makro2" sheetId="7" state="hidden" r:id="rId7"/>
  </sheets>
  <externalReferences>
    <externalReference r:id="rId8"/>
  </externalReferences>
  <definedNames>
    <definedName name="__123Graph_C" hidden="1">'[1]design of IPT'!$D$16:$D$25</definedName>
    <definedName name="_xlnm.Recorder">Makro2!$B:$B</definedName>
    <definedName name="_xlnm.Print_Area" localSheetId="0">'Hydrogeologische Parameter'!$A$1:$H$46</definedName>
    <definedName name="_xlnm.Print_Titles" localSheetId="0">'Hydrogeologische Parameter'!$1:$6</definedName>
  </definedNames>
  <calcPr calcId="162913"/>
</workbook>
</file>

<file path=xl/calcChain.xml><?xml version="1.0" encoding="utf-8"?>
<calcChain xmlns="http://schemas.openxmlformats.org/spreadsheetml/2006/main">
  <c r="D13" i="2" l="1"/>
  <c r="D11" i="2"/>
  <c r="E13" i="2"/>
  <c r="E27" i="2" s="1"/>
  <c r="E28" i="2" s="1"/>
  <c r="E26" i="2"/>
  <c r="E11" i="2"/>
  <c r="E25" i="2"/>
  <c r="E38" i="2" s="1"/>
  <c r="F13" i="2"/>
  <c r="F27" i="2" s="1"/>
  <c r="F26" i="2"/>
  <c r="F11" i="2"/>
  <c r="F25" i="2" s="1"/>
  <c r="D27" i="2"/>
  <c r="D26" i="2"/>
  <c r="D25" i="2"/>
  <c r="D38" i="2" s="1"/>
  <c r="D20" i="2"/>
  <c r="F16" i="2"/>
  <c r="E16" i="2"/>
  <c r="D16" i="2"/>
  <c r="E20" i="2"/>
  <c r="F20" i="2"/>
  <c r="D28" i="2" l="1"/>
  <c r="D39" i="2" s="1"/>
  <c r="F28" i="2"/>
  <c r="E29" i="2"/>
  <c r="E40" i="2" s="1"/>
  <c r="D36" i="2"/>
  <c r="F38" i="2"/>
  <c r="F29" i="2"/>
  <c r="F40" i="2" s="1"/>
  <c r="F39" i="2"/>
  <c r="F36" i="2"/>
  <c r="E36" i="2"/>
  <c r="E39" i="2"/>
  <c r="D29" i="2" l="1"/>
  <c r="D40" i="2" s="1"/>
</calcChain>
</file>

<file path=xl/sharedStrings.xml><?xml version="1.0" encoding="utf-8"?>
<sst xmlns="http://schemas.openxmlformats.org/spreadsheetml/2006/main" count="291" uniqueCount="256">
  <si>
    <t>Projekt:</t>
  </si>
  <si>
    <t>min</t>
  </si>
  <si>
    <t>max</t>
  </si>
  <si>
    <t>plausibel</t>
  </si>
  <si>
    <t xml:space="preserve"> Geometrie</t>
  </si>
  <si>
    <t xml:space="preserve"> [m²]</t>
  </si>
  <si>
    <t xml:space="preserve"> [m]</t>
  </si>
  <si>
    <t xml:space="preserve"> Hydraulik</t>
  </si>
  <si>
    <t xml:space="preserve"> Fließrichtung</t>
  </si>
  <si>
    <t xml:space="preserve"> [°]</t>
  </si>
  <si>
    <t xml:space="preserve"> T </t>
  </si>
  <si>
    <t xml:space="preserve"> [m²/s]</t>
  </si>
  <si>
    <t xml:space="preserve"> [m/s]</t>
  </si>
  <si>
    <t xml:space="preserve"> I</t>
  </si>
  <si>
    <t xml:space="preserve"> [-]</t>
  </si>
  <si>
    <t xml:space="preserve"> a </t>
  </si>
  <si>
    <t xml:space="preserve"> [m³/s]</t>
  </si>
  <si>
    <t xml:space="preserve"> [h]</t>
  </si>
  <si>
    <t xml:space="preserve"> Volumenströme</t>
  </si>
  <si>
    <t xml:space="preserve"> GWN </t>
  </si>
  <si>
    <t>[mm/a]</t>
  </si>
  <si>
    <t xml:space="preserve"> [µg/l]</t>
  </si>
  <si>
    <t xml:space="preserve"> [g/d]</t>
  </si>
  <si>
    <t>Abkürzungsverzeichnis</t>
  </si>
  <si>
    <t>a</t>
  </si>
  <si>
    <t xml:space="preserve">c </t>
  </si>
  <si>
    <t>Konzentration [g/l]</t>
  </si>
  <si>
    <t>Schadstoffkonzentration im Grundwasserabstrom eines Gefahren- bzw. Schadensherdes [g/l]</t>
  </si>
  <si>
    <t>Schadstoffkonzentration im Kontaktgrundwasser des Gefahren- bzw. Schadensherdes [g/l]</t>
  </si>
  <si>
    <t>Schadstoffkonzentration im Sickerwasser des Gefahren- bzw. Schadensherdes [g/l]</t>
  </si>
  <si>
    <t>bei Lage des Gefahren- bzw. Schadensherdes in der ungesättigten Zone</t>
  </si>
  <si>
    <t>bei Lage des Gefahren- bzw. Schadensherdes in der gesättigten Zone</t>
  </si>
  <si>
    <t>Schadstoffkonzentration im Grundwasserzustrom [g/l]</t>
  </si>
  <si>
    <t>E</t>
  </si>
  <si>
    <t>Emission von Schadstoffen aus dem Gefahren- bzw. Schadensherd in das Grundwasser, abgeleitet aus E(SH) und/oder E(A) [g/d]</t>
  </si>
  <si>
    <t>maximal zulässige Emission bezogen auf den Schutz von Grundwasser [g/d]</t>
  </si>
  <si>
    <t>Emission von Schadstoffen aus dem Gefahren- bzw. Schadensherd in das Grundwasser berechnet</t>
  </si>
  <si>
    <t>aus der Grundwassererkundung [g/d]</t>
  </si>
  <si>
    <t>Emission von Schadstoffen aus dem Gefahren- bzw. Schadensherd in das Grundwasser berechnet aus der Gefahren-</t>
  </si>
  <si>
    <t>bzw. Schadensherderkundung [g/d]</t>
  </si>
  <si>
    <t>GWN</t>
  </si>
  <si>
    <t>Grundwasserneubildung [mm/a]</t>
  </si>
  <si>
    <t>Grundwassermächtigkeit [m]</t>
  </si>
  <si>
    <t>Kontaktgrundwassermächtigkeit [m]</t>
  </si>
  <si>
    <t>I</t>
  </si>
  <si>
    <t>Grundwassergefälle [-]</t>
  </si>
  <si>
    <t>Durchlässigkeitsbeiwert für Grundwasser [m/s]</t>
  </si>
  <si>
    <t>KGW</t>
  </si>
  <si>
    <t>Kontaktgrundwasser: Grundwasser im Kontaktbereich mit kontaminiertem Material des Gefahren- bzw. Schadensherdes</t>
  </si>
  <si>
    <t>n</t>
  </si>
  <si>
    <t>Anzahl der Grundwassermeßstellen [-]</t>
  </si>
  <si>
    <t>durchflußwirksamer Hohlraumanteil [-]</t>
  </si>
  <si>
    <t>P-W</t>
  </si>
  <si>
    <t>Prüfwert zum Schutz von Grundwasser vor Schadstoffeinträgen aus kontaminiertem Boden bzw. Ablagerungsgut [g/l]</t>
  </si>
  <si>
    <t>Grundwasservolumenstrom über die Breite des Gefahren- bzw. Schadensherdes in dessen direktem Abstrom.</t>
  </si>
  <si>
    <t>Sickerwasservolumenstrom, der nach Durchsickerung von kontaminiertem Material des Gefahren-</t>
  </si>
  <si>
    <t>T</t>
  </si>
  <si>
    <t>Pumpversuchsdauer [h]</t>
  </si>
  <si>
    <t>Makro1 (t)</t>
  </si>
  <si>
    <t>Makro2 (k)</t>
  </si>
  <si>
    <t>Makro3 (p)</t>
  </si>
  <si>
    <t>Makro4</t>
  </si>
  <si>
    <t>Makro5</t>
  </si>
  <si>
    <t>Makro6</t>
  </si>
  <si>
    <t>Makro7</t>
  </si>
  <si>
    <t>Zylinderformel</t>
  </si>
  <si>
    <t>Objektnummer:</t>
  </si>
  <si>
    <t>Name der Fläche:</t>
  </si>
  <si>
    <t>Untersuchungsstand:</t>
  </si>
  <si>
    <t>Konzentrationen und Frachten für:</t>
  </si>
  <si>
    <t>Schadstoff</t>
  </si>
  <si>
    <r>
      <t xml:space="preserve"> A</t>
    </r>
    <r>
      <rPr>
        <vertAlign val="subscript"/>
        <sz val="12"/>
        <rFont val="Verdana"/>
        <family val="2"/>
      </rPr>
      <t>SiWa</t>
    </r>
    <r>
      <rPr>
        <sz val="12"/>
        <rFont val="Verdana"/>
        <family val="2"/>
      </rPr>
      <t xml:space="preserve"> </t>
    </r>
  </si>
  <si>
    <r>
      <t xml:space="preserve"> B</t>
    </r>
    <r>
      <rPr>
        <vertAlign val="subscript"/>
        <sz val="12"/>
        <rFont val="Verdana"/>
        <family val="2"/>
      </rPr>
      <t>A</t>
    </r>
    <r>
      <rPr>
        <sz val="12"/>
        <rFont val="Verdana"/>
        <family val="2"/>
      </rPr>
      <t xml:space="preserve"> </t>
    </r>
  </si>
  <si>
    <r>
      <t xml:space="preserve"> h</t>
    </r>
    <r>
      <rPr>
        <vertAlign val="subscript"/>
        <sz val="12"/>
        <rFont val="Verdana"/>
        <family val="2"/>
      </rPr>
      <t>GW</t>
    </r>
    <r>
      <rPr>
        <sz val="12"/>
        <rFont val="Verdana"/>
        <family val="2"/>
      </rPr>
      <t xml:space="preserve"> </t>
    </r>
  </si>
  <si>
    <r>
      <t>(u.U. maßgebliches h</t>
    </r>
    <r>
      <rPr>
        <vertAlign val="subscript"/>
        <sz val="12"/>
        <rFont val="Verdana"/>
        <family val="2"/>
      </rPr>
      <t>GW</t>
    </r>
    <r>
      <rPr>
        <sz val="12"/>
        <rFont val="Verdana"/>
        <family val="2"/>
      </rPr>
      <t>)</t>
    </r>
  </si>
  <si>
    <r>
      <t xml:space="preserve"> A</t>
    </r>
    <r>
      <rPr>
        <vertAlign val="subscript"/>
        <sz val="12"/>
        <rFont val="Verdana"/>
        <family val="2"/>
      </rPr>
      <t>A</t>
    </r>
    <r>
      <rPr>
        <sz val="12"/>
        <rFont val="Verdana"/>
        <family val="2"/>
      </rPr>
      <t xml:space="preserve"> </t>
    </r>
  </si>
  <si>
    <r>
      <t>B</t>
    </r>
    <r>
      <rPr>
        <vertAlign val="subscript"/>
        <sz val="12"/>
        <rFont val="Verdana"/>
        <family val="2"/>
      </rPr>
      <t>A</t>
    </r>
    <r>
      <rPr>
        <sz val="12"/>
        <rFont val="Verdana"/>
        <family val="2"/>
      </rPr>
      <t xml:space="preserve"> · h</t>
    </r>
    <r>
      <rPr>
        <vertAlign val="subscript"/>
        <sz val="12"/>
        <rFont val="Verdana"/>
        <family val="2"/>
      </rPr>
      <t>GW</t>
    </r>
  </si>
  <si>
    <r>
      <t xml:space="preserve"> h</t>
    </r>
    <r>
      <rPr>
        <vertAlign val="subscript"/>
        <sz val="12"/>
        <rFont val="Verdana"/>
        <family val="2"/>
      </rPr>
      <t xml:space="preserve">KGW </t>
    </r>
  </si>
  <si>
    <r>
      <t xml:space="preserve"> A</t>
    </r>
    <r>
      <rPr>
        <vertAlign val="subscript"/>
        <sz val="12"/>
        <rFont val="Verdana"/>
        <family val="2"/>
      </rPr>
      <t xml:space="preserve">KGW </t>
    </r>
  </si>
  <si>
    <r>
      <t>B</t>
    </r>
    <r>
      <rPr>
        <vertAlign val="subscript"/>
        <sz val="12"/>
        <rFont val="Verdana"/>
        <family val="2"/>
      </rPr>
      <t>A</t>
    </r>
    <r>
      <rPr>
        <sz val="12"/>
        <rFont val="Verdana"/>
        <family val="2"/>
      </rPr>
      <t xml:space="preserve"> · h</t>
    </r>
    <r>
      <rPr>
        <vertAlign val="subscript"/>
        <sz val="12"/>
        <rFont val="Verdana"/>
        <family val="2"/>
      </rPr>
      <t>KGW</t>
    </r>
  </si>
  <si>
    <r>
      <t xml:space="preserve"> k</t>
    </r>
    <r>
      <rPr>
        <vertAlign val="subscript"/>
        <sz val="12"/>
        <rFont val="Verdana"/>
        <family val="2"/>
      </rPr>
      <t>f</t>
    </r>
    <r>
      <rPr>
        <sz val="12"/>
        <rFont val="Verdana"/>
        <family val="2"/>
      </rPr>
      <t xml:space="preserve"> </t>
    </r>
  </si>
  <si>
    <r>
      <t xml:space="preserve"> n</t>
    </r>
    <r>
      <rPr>
        <vertAlign val="subscript"/>
        <sz val="12"/>
        <rFont val="Verdana"/>
        <family val="2"/>
      </rPr>
      <t>f</t>
    </r>
  </si>
  <si>
    <r>
      <t xml:space="preserve"> Q</t>
    </r>
    <r>
      <rPr>
        <vertAlign val="subscript"/>
        <sz val="12"/>
        <rFont val="Verdana"/>
        <family val="2"/>
      </rPr>
      <t xml:space="preserve">PV </t>
    </r>
  </si>
  <si>
    <r>
      <t xml:space="preserve"> t</t>
    </r>
    <r>
      <rPr>
        <vertAlign val="subscript"/>
        <sz val="12"/>
        <rFont val="Verdana"/>
        <family val="2"/>
      </rPr>
      <t xml:space="preserve">PV </t>
    </r>
  </si>
  <si>
    <t>Bear &amp; Jacobs</t>
  </si>
  <si>
    <r>
      <t xml:space="preserve"> Q</t>
    </r>
    <r>
      <rPr>
        <vertAlign val="subscript"/>
        <sz val="12"/>
        <rFont val="Verdana"/>
        <family val="2"/>
      </rPr>
      <t>A</t>
    </r>
  </si>
  <si>
    <r>
      <t>k</t>
    </r>
    <r>
      <rPr>
        <vertAlign val="subscript"/>
        <sz val="12"/>
        <rFont val="Verdana"/>
        <family val="2"/>
      </rPr>
      <t>f</t>
    </r>
    <r>
      <rPr>
        <sz val="12"/>
        <rFont val="Verdana"/>
        <family val="2"/>
      </rPr>
      <t xml:space="preserve"> · A</t>
    </r>
    <r>
      <rPr>
        <vertAlign val="subscript"/>
        <sz val="12"/>
        <rFont val="Verdana"/>
        <family val="2"/>
      </rPr>
      <t>A</t>
    </r>
    <r>
      <rPr>
        <sz val="12"/>
        <rFont val="Verdana"/>
        <family val="2"/>
      </rPr>
      <t xml:space="preserve"> · I · 86400</t>
    </r>
  </si>
  <si>
    <r>
      <t xml:space="preserve"> Q</t>
    </r>
    <r>
      <rPr>
        <vertAlign val="subscript"/>
        <sz val="12"/>
        <rFont val="Verdana"/>
        <family val="2"/>
      </rPr>
      <t>SiWa</t>
    </r>
  </si>
  <si>
    <r>
      <t>(A</t>
    </r>
    <r>
      <rPr>
        <vertAlign val="subscript"/>
        <sz val="12"/>
        <rFont val="Verdana"/>
        <family val="2"/>
      </rPr>
      <t>SiWa</t>
    </r>
    <r>
      <rPr>
        <sz val="12"/>
        <rFont val="Verdana"/>
        <family val="2"/>
      </rPr>
      <t xml:space="preserve"> · GWN) / 365000</t>
    </r>
  </si>
  <si>
    <r>
      <t xml:space="preserve"> Q</t>
    </r>
    <r>
      <rPr>
        <vertAlign val="subscript"/>
        <sz val="12"/>
        <rFont val="Verdana"/>
        <family val="2"/>
      </rPr>
      <t xml:space="preserve">KGW </t>
    </r>
  </si>
  <si>
    <r>
      <t>k</t>
    </r>
    <r>
      <rPr>
        <vertAlign val="subscript"/>
        <sz val="12"/>
        <rFont val="Verdana"/>
        <family val="2"/>
      </rPr>
      <t>f</t>
    </r>
    <r>
      <rPr>
        <sz val="12"/>
        <rFont val="Verdana"/>
        <family val="2"/>
      </rPr>
      <t xml:space="preserve"> · A</t>
    </r>
    <r>
      <rPr>
        <vertAlign val="subscript"/>
        <sz val="12"/>
        <rFont val="Verdana"/>
        <family val="2"/>
      </rPr>
      <t>KGW</t>
    </r>
    <r>
      <rPr>
        <sz val="12"/>
        <rFont val="Verdana"/>
        <family val="2"/>
      </rPr>
      <t xml:space="preserve"> · I · 86400</t>
    </r>
  </si>
  <si>
    <r>
      <t>Q</t>
    </r>
    <r>
      <rPr>
        <vertAlign val="subscript"/>
        <sz val="12"/>
        <rFont val="Verdana"/>
        <family val="2"/>
      </rPr>
      <t>SiWa</t>
    </r>
    <r>
      <rPr>
        <sz val="12"/>
        <rFont val="Verdana"/>
        <family val="2"/>
      </rPr>
      <t xml:space="preserve"> +</t>
    </r>
    <r>
      <rPr>
        <vertAlign val="subscript"/>
        <sz val="12"/>
        <rFont val="Verdana"/>
        <family val="2"/>
      </rPr>
      <t xml:space="preserve"> </t>
    </r>
    <r>
      <rPr>
        <sz val="12"/>
        <rFont val="Verdana"/>
        <family val="2"/>
      </rPr>
      <t>Q</t>
    </r>
    <r>
      <rPr>
        <vertAlign val="subscript"/>
        <sz val="12"/>
        <rFont val="Verdana"/>
        <family val="2"/>
      </rPr>
      <t>KGW</t>
    </r>
  </si>
  <si>
    <r>
      <t xml:space="preserve"> Q</t>
    </r>
    <r>
      <rPr>
        <vertAlign val="subscript"/>
        <sz val="12"/>
        <rFont val="Verdana"/>
        <family val="2"/>
      </rPr>
      <t>ZT</t>
    </r>
    <r>
      <rPr>
        <sz val="12"/>
        <rFont val="Verdana"/>
        <family val="2"/>
      </rPr>
      <t xml:space="preserve"> </t>
    </r>
  </si>
  <si>
    <r>
      <t xml:space="preserve"> = Q</t>
    </r>
    <r>
      <rPr>
        <vertAlign val="subscript"/>
        <sz val="12"/>
        <rFont val="Verdana"/>
        <family val="2"/>
      </rPr>
      <t>A</t>
    </r>
    <r>
      <rPr>
        <sz val="12"/>
        <rFont val="Verdana"/>
        <family val="2"/>
      </rPr>
      <t xml:space="preserve"> - Q</t>
    </r>
    <r>
      <rPr>
        <vertAlign val="subscript"/>
        <sz val="12"/>
        <rFont val="Verdana"/>
        <family val="2"/>
      </rPr>
      <t>SH</t>
    </r>
  </si>
  <si>
    <t>[m³/d]</t>
  </si>
  <si>
    <r>
      <t xml:space="preserve"> c</t>
    </r>
    <r>
      <rPr>
        <vertAlign val="subscript"/>
        <sz val="12"/>
        <rFont val="Verdana"/>
        <family val="2"/>
      </rPr>
      <t>Z</t>
    </r>
  </si>
  <si>
    <r>
      <t>Q</t>
    </r>
    <r>
      <rPr>
        <b/>
        <vertAlign val="subscript"/>
        <sz val="12"/>
        <rFont val="Verdana"/>
        <family val="2"/>
      </rPr>
      <t>KGW</t>
    </r>
  </si>
  <si>
    <r>
      <t>Kontaktgrundwasservolumenstrom über die Breite des Gefahren- bzw. Schadensherdes in dessen direktem Abstrom [m</t>
    </r>
    <r>
      <rPr>
        <vertAlign val="superscript"/>
        <sz val="10"/>
        <rFont val="Verdana"/>
        <family val="2"/>
      </rPr>
      <t>3</t>
    </r>
    <r>
      <rPr>
        <sz val="10"/>
        <rFont val="Verdana"/>
        <family val="2"/>
      </rPr>
      <t>/d]</t>
    </r>
  </si>
  <si>
    <r>
      <t>Q</t>
    </r>
    <r>
      <rPr>
        <b/>
        <vertAlign val="subscript"/>
        <sz val="12"/>
        <rFont val="Verdana"/>
        <family val="2"/>
      </rPr>
      <t>PV</t>
    </r>
  </si>
  <si>
    <r>
      <t>Grundwasserentnahmerate bei einem Pumpversuch [m</t>
    </r>
    <r>
      <rPr>
        <vertAlign val="superscript"/>
        <sz val="10"/>
        <rFont val="Verdana"/>
        <family val="2"/>
      </rPr>
      <t>3</t>
    </r>
    <r>
      <rPr>
        <sz val="10"/>
        <rFont val="Verdana"/>
        <family val="2"/>
      </rPr>
      <t>/s]</t>
    </r>
  </si>
  <si>
    <r>
      <t>Q</t>
    </r>
    <r>
      <rPr>
        <b/>
        <vertAlign val="subscript"/>
        <sz val="12"/>
        <rFont val="Verdana"/>
        <family val="2"/>
      </rPr>
      <t>SiWa</t>
    </r>
  </si>
  <si>
    <r>
      <t>bzw. Schadensherdes dem Grundwasser zuströmt [m</t>
    </r>
    <r>
      <rPr>
        <vertAlign val="superscript"/>
        <sz val="10"/>
        <rFont val="Verdana"/>
        <family val="2"/>
      </rPr>
      <t>3</t>
    </r>
    <r>
      <rPr>
        <sz val="10"/>
        <rFont val="Verdana"/>
        <family val="2"/>
      </rPr>
      <t>/d]</t>
    </r>
  </si>
  <si>
    <r>
      <t>Q</t>
    </r>
    <r>
      <rPr>
        <b/>
        <vertAlign val="subscript"/>
        <sz val="12"/>
        <rFont val="Verdana"/>
        <family val="2"/>
      </rPr>
      <t>SH</t>
    </r>
  </si>
  <si>
    <r>
      <t>Überbegriff für Q</t>
    </r>
    <r>
      <rPr>
        <vertAlign val="subscript"/>
        <sz val="10"/>
        <rFont val="Verdana"/>
        <family val="2"/>
      </rPr>
      <t>KGW</t>
    </r>
    <r>
      <rPr>
        <sz val="10"/>
        <rFont val="Verdana"/>
        <family val="2"/>
      </rPr>
      <t xml:space="preserve"> und Q</t>
    </r>
    <r>
      <rPr>
        <vertAlign val="subscript"/>
        <sz val="10"/>
        <rFont val="Verdana"/>
        <family val="2"/>
      </rPr>
      <t>SiWa</t>
    </r>
    <r>
      <rPr>
        <sz val="10"/>
        <rFont val="Verdana"/>
        <family val="2"/>
      </rPr>
      <t>:</t>
    </r>
  </si>
  <si>
    <r>
      <t>Sickerwasservolumenstrom Q</t>
    </r>
    <r>
      <rPr>
        <vertAlign val="subscript"/>
        <sz val="10"/>
        <rFont val="Verdana"/>
        <family val="2"/>
      </rPr>
      <t>SiWa</t>
    </r>
    <r>
      <rPr>
        <sz val="10"/>
        <rFont val="Verdana"/>
        <family val="2"/>
      </rPr>
      <t xml:space="preserve"> bzw. Kontaktgrundwasservolumenstrom Q</t>
    </r>
    <r>
      <rPr>
        <vertAlign val="subscript"/>
        <sz val="10"/>
        <rFont val="Verdana"/>
        <family val="2"/>
      </rPr>
      <t>KGW</t>
    </r>
    <r>
      <rPr>
        <sz val="10"/>
        <rFont val="Verdana"/>
        <family val="2"/>
      </rPr>
      <t>,</t>
    </r>
  </si>
  <si>
    <r>
      <t>der nach Durchsickerung von bzw. Kontakt mit kontaminiertem Material dem Grundwasser zufließt [m</t>
    </r>
    <r>
      <rPr>
        <vertAlign val="superscript"/>
        <sz val="10"/>
        <rFont val="Verdana"/>
        <family val="2"/>
      </rPr>
      <t>3</t>
    </r>
    <r>
      <rPr>
        <sz val="10"/>
        <rFont val="Verdana"/>
        <family val="2"/>
      </rPr>
      <t>/d]</t>
    </r>
  </si>
  <si>
    <r>
      <t>Q</t>
    </r>
    <r>
      <rPr>
        <b/>
        <vertAlign val="subscript"/>
        <sz val="12"/>
        <rFont val="Verdana"/>
        <family val="2"/>
      </rPr>
      <t>Z</t>
    </r>
  </si>
  <si>
    <r>
      <t>Grundwasservolumenstrom über die Breite des Gefahren- bzw. Schadensherdes in dessen Zustrom [m</t>
    </r>
    <r>
      <rPr>
        <vertAlign val="superscript"/>
        <sz val="10"/>
        <rFont val="Verdana"/>
        <family val="2"/>
      </rPr>
      <t>3</t>
    </r>
    <r>
      <rPr>
        <sz val="10"/>
        <rFont val="Verdana"/>
        <family val="2"/>
      </rPr>
      <t>/d]</t>
    </r>
  </si>
  <si>
    <r>
      <t>Q</t>
    </r>
    <r>
      <rPr>
        <b/>
        <vertAlign val="subscript"/>
        <sz val="12"/>
        <rFont val="Verdana"/>
        <family val="2"/>
      </rPr>
      <t>ZT</t>
    </r>
  </si>
  <si>
    <r>
      <t>Teilstrom von Q</t>
    </r>
    <r>
      <rPr>
        <vertAlign val="subscript"/>
        <sz val="10"/>
        <rFont val="Verdana"/>
        <family val="2"/>
      </rPr>
      <t>Z</t>
    </r>
    <r>
      <rPr>
        <sz val="10"/>
        <rFont val="Verdana"/>
        <family val="2"/>
      </rPr>
      <t>, der nicht den Gefahren- bzw. Schadensherd durchströmt [m</t>
    </r>
    <r>
      <rPr>
        <vertAlign val="superscript"/>
        <sz val="10"/>
        <rFont val="Verdana"/>
        <family val="2"/>
      </rPr>
      <t>3</t>
    </r>
    <r>
      <rPr>
        <sz val="10"/>
        <rFont val="Verdana"/>
        <family val="2"/>
      </rPr>
      <t>/d]</t>
    </r>
  </si>
  <si>
    <r>
      <t>Transmissivität [m</t>
    </r>
    <r>
      <rPr>
        <vertAlign val="superscript"/>
        <sz val="10"/>
        <rFont val="Verdana"/>
        <family val="2"/>
      </rPr>
      <t>2</t>
    </r>
    <r>
      <rPr>
        <sz val="10"/>
        <rFont val="Verdana"/>
        <family val="2"/>
      </rPr>
      <t>/s]</t>
    </r>
  </si>
  <si>
    <r>
      <t>t</t>
    </r>
    <r>
      <rPr>
        <b/>
        <vertAlign val="subscript"/>
        <sz val="12"/>
        <rFont val="Verdana"/>
        <family val="2"/>
      </rPr>
      <t>PV</t>
    </r>
  </si>
  <si>
    <r>
      <t>durch einen Pumpversuch nach der Pumpversuchsdauer t</t>
    </r>
    <r>
      <rPr>
        <vertAlign val="subscript"/>
        <sz val="10"/>
        <rFont val="Verdana"/>
        <family val="2"/>
      </rPr>
      <t>PV</t>
    </r>
    <r>
      <rPr>
        <sz val="10"/>
        <rFont val="Verdana"/>
        <family val="2"/>
      </rPr>
      <t xml:space="preserve"> erfaßte Abstrombreite rechtwinklig zur Grundwasserfließrichtung [m]</t>
    </r>
  </si>
  <si>
    <r>
      <t>A</t>
    </r>
    <r>
      <rPr>
        <b/>
        <vertAlign val="subscript"/>
        <sz val="12"/>
        <rFont val="Verdana"/>
        <family val="2"/>
      </rPr>
      <t>A</t>
    </r>
  </si>
  <si>
    <r>
      <t>Grundwasserquerschnittsfläche im unmittelbaren Abstrom des Gefahren- bzw. Schadensherdes A</t>
    </r>
    <r>
      <rPr>
        <vertAlign val="subscript"/>
        <sz val="10"/>
        <rFont val="Verdana"/>
        <family val="2"/>
      </rPr>
      <t>A</t>
    </r>
    <r>
      <rPr>
        <sz val="10"/>
        <rFont val="Verdana"/>
        <family val="2"/>
      </rPr>
      <t xml:space="preserve"> = B</t>
    </r>
    <r>
      <rPr>
        <vertAlign val="subscript"/>
        <sz val="10"/>
        <rFont val="Verdana"/>
        <family val="2"/>
      </rPr>
      <t>A</t>
    </r>
    <r>
      <rPr>
        <sz val="10"/>
        <rFont val="Verdana"/>
        <family val="2"/>
      </rPr>
      <t xml:space="preserve"> · h</t>
    </r>
    <r>
      <rPr>
        <vertAlign val="subscript"/>
        <sz val="10"/>
        <rFont val="Verdana"/>
        <family val="2"/>
      </rPr>
      <t>GW</t>
    </r>
    <r>
      <rPr>
        <sz val="10"/>
        <rFont val="Verdana"/>
        <family val="2"/>
      </rPr>
      <t xml:space="preserve"> [m</t>
    </r>
    <r>
      <rPr>
        <vertAlign val="superscript"/>
        <sz val="10"/>
        <rFont val="Verdana"/>
        <family val="2"/>
      </rPr>
      <t>2</t>
    </r>
    <r>
      <rPr>
        <sz val="10"/>
        <rFont val="Verdana"/>
        <family val="2"/>
      </rPr>
      <t>]</t>
    </r>
  </si>
  <si>
    <r>
      <t>A</t>
    </r>
    <r>
      <rPr>
        <b/>
        <vertAlign val="subscript"/>
        <sz val="12"/>
        <rFont val="Verdana"/>
        <family val="2"/>
      </rPr>
      <t>KGW</t>
    </r>
  </si>
  <si>
    <r>
      <t>Grundwasserquerschnittsfläche, die der Kontaktgrundwasservolumenstrom durchfließt [m</t>
    </r>
    <r>
      <rPr>
        <vertAlign val="superscript"/>
        <sz val="10"/>
        <rFont val="Verdana"/>
        <family val="2"/>
      </rPr>
      <t>2</t>
    </r>
    <r>
      <rPr>
        <sz val="10"/>
        <rFont val="Verdana"/>
        <family val="2"/>
      </rPr>
      <t>]</t>
    </r>
  </si>
  <si>
    <r>
      <t>A</t>
    </r>
    <r>
      <rPr>
        <b/>
        <vertAlign val="subscript"/>
        <sz val="12"/>
        <rFont val="Verdana"/>
        <family val="2"/>
      </rPr>
      <t>SiWa</t>
    </r>
  </si>
  <si>
    <r>
      <t>Grundfläche des Gefahren- bzw. Schadensherdes, die der Sickerwasservolumenstrom durchsickert [m</t>
    </r>
    <r>
      <rPr>
        <vertAlign val="superscript"/>
        <sz val="10"/>
        <rFont val="Verdana"/>
        <family val="2"/>
      </rPr>
      <t>2</t>
    </r>
    <r>
      <rPr>
        <sz val="10"/>
        <rFont val="Verdana"/>
        <family val="2"/>
      </rPr>
      <t>]</t>
    </r>
  </si>
  <si>
    <r>
      <t>B</t>
    </r>
    <r>
      <rPr>
        <b/>
        <vertAlign val="subscript"/>
        <sz val="12"/>
        <rFont val="Verdana"/>
        <family val="2"/>
      </rPr>
      <t>A</t>
    </r>
  </si>
  <si>
    <r>
      <t>Breite der Grundwasserquerschnittsfläche A</t>
    </r>
    <r>
      <rPr>
        <vertAlign val="subscript"/>
        <sz val="10"/>
        <rFont val="Verdana"/>
        <family val="2"/>
      </rPr>
      <t>A</t>
    </r>
    <r>
      <rPr>
        <sz val="10"/>
        <rFont val="Verdana"/>
        <family val="2"/>
      </rPr>
      <t xml:space="preserve"> [m]</t>
    </r>
  </si>
  <si>
    <r>
      <t>c</t>
    </r>
    <r>
      <rPr>
        <b/>
        <vertAlign val="subscript"/>
        <sz val="12"/>
        <rFont val="Verdana"/>
        <family val="2"/>
      </rPr>
      <t>A</t>
    </r>
  </si>
  <si>
    <r>
      <t>c</t>
    </r>
    <r>
      <rPr>
        <b/>
        <vertAlign val="subscript"/>
        <sz val="12"/>
        <rFont val="Verdana"/>
        <family val="2"/>
      </rPr>
      <t>KGW</t>
    </r>
  </si>
  <si>
    <r>
      <t>c</t>
    </r>
    <r>
      <rPr>
        <b/>
        <vertAlign val="subscript"/>
        <sz val="12"/>
        <rFont val="Verdana"/>
        <family val="2"/>
      </rPr>
      <t>SiWa</t>
    </r>
  </si>
  <si>
    <r>
      <t>c</t>
    </r>
    <r>
      <rPr>
        <b/>
        <vertAlign val="subscript"/>
        <sz val="12"/>
        <rFont val="Verdana"/>
        <family val="2"/>
      </rPr>
      <t>SH</t>
    </r>
  </si>
  <si>
    <r>
      <t>Überbegriff für c</t>
    </r>
    <r>
      <rPr>
        <vertAlign val="subscript"/>
        <sz val="10"/>
        <rFont val="Verdana"/>
        <family val="2"/>
      </rPr>
      <t>SiWa</t>
    </r>
    <r>
      <rPr>
        <sz val="10"/>
        <rFont val="Verdana"/>
        <family val="2"/>
      </rPr>
      <t xml:space="preserve"> und c</t>
    </r>
    <r>
      <rPr>
        <vertAlign val="subscript"/>
        <sz val="10"/>
        <rFont val="Verdana"/>
        <family val="2"/>
      </rPr>
      <t>KGW</t>
    </r>
    <r>
      <rPr>
        <sz val="10"/>
        <rFont val="Verdana"/>
        <family val="2"/>
      </rPr>
      <t>:</t>
    </r>
  </si>
  <si>
    <r>
      <t>c</t>
    </r>
    <r>
      <rPr>
        <vertAlign val="subscript"/>
        <sz val="10"/>
        <rFont val="Verdana"/>
        <family val="2"/>
      </rPr>
      <t>SH</t>
    </r>
    <r>
      <rPr>
        <sz val="10"/>
        <rFont val="Verdana"/>
        <family val="2"/>
      </rPr>
      <t xml:space="preserve"> = c</t>
    </r>
    <r>
      <rPr>
        <vertAlign val="subscript"/>
        <sz val="10"/>
        <rFont val="Verdana"/>
        <family val="2"/>
      </rPr>
      <t>SiWa</t>
    </r>
  </si>
  <si>
    <r>
      <t>c</t>
    </r>
    <r>
      <rPr>
        <vertAlign val="subscript"/>
        <sz val="10"/>
        <rFont val="Verdana"/>
        <family val="2"/>
      </rPr>
      <t>SH</t>
    </r>
    <r>
      <rPr>
        <sz val="10"/>
        <rFont val="Verdana"/>
        <family val="2"/>
      </rPr>
      <t xml:space="preserve"> = c</t>
    </r>
    <r>
      <rPr>
        <vertAlign val="subscript"/>
        <sz val="10"/>
        <rFont val="Verdana"/>
        <family val="2"/>
      </rPr>
      <t>KGW</t>
    </r>
  </si>
  <si>
    <r>
      <t>c</t>
    </r>
    <r>
      <rPr>
        <b/>
        <vertAlign val="subscript"/>
        <sz val="12"/>
        <rFont val="Verdana"/>
        <family val="2"/>
      </rPr>
      <t>Z</t>
    </r>
  </si>
  <si>
    <r>
      <t>E</t>
    </r>
    <r>
      <rPr>
        <b/>
        <vertAlign val="subscript"/>
        <sz val="12"/>
        <rFont val="Verdana"/>
        <family val="2"/>
      </rPr>
      <t>max-W</t>
    </r>
  </si>
  <si>
    <r>
      <t>h</t>
    </r>
    <r>
      <rPr>
        <b/>
        <vertAlign val="subscript"/>
        <sz val="12"/>
        <rFont val="Verdana"/>
        <family val="2"/>
      </rPr>
      <t>GW</t>
    </r>
  </si>
  <si>
    <r>
      <t>h</t>
    </r>
    <r>
      <rPr>
        <b/>
        <vertAlign val="subscript"/>
        <sz val="12"/>
        <rFont val="Verdana"/>
        <family val="2"/>
      </rPr>
      <t>KGW</t>
    </r>
  </si>
  <si>
    <r>
      <t>k</t>
    </r>
    <r>
      <rPr>
        <b/>
        <vertAlign val="subscript"/>
        <sz val="12"/>
        <rFont val="Verdana"/>
        <family val="2"/>
      </rPr>
      <t>f</t>
    </r>
  </si>
  <si>
    <r>
      <t>n</t>
    </r>
    <r>
      <rPr>
        <b/>
        <vertAlign val="subscript"/>
        <sz val="12"/>
        <rFont val="Verdana"/>
        <family val="2"/>
      </rPr>
      <t>f</t>
    </r>
  </si>
  <si>
    <r>
      <t>Q</t>
    </r>
    <r>
      <rPr>
        <b/>
        <vertAlign val="subscript"/>
        <sz val="12"/>
        <rFont val="Verdana"/>
        <family val="2"/>
      </rPr>
      <t>A</t>
    </r>
  </si>
  <si>
    <r>
      <t>Q</t>
    </r>
    <r>
      <rPr>
        <vertAlign val="subscript"/>
        <sz val="10"/>
        <rFont val="Verdana"/>
        <family val="2"/>
      </rPr>
      <t>A</t>
    </r>
    <r>
      <rPr>
        <sz val="10"/>
        <rFont val="Verdana"/>
        <family val="2"/>
      </rPr>
      <t xml:space="preserve"> enthält Q</t>
    </r>
    <r>
      <rPr>
        <vertAlign val="subscript"/>
        <sz val="10"/>
        <rFont val="Verdana"/>
        <family val="2"/>
      </rPr>
      <t>SH</t>
    </r>
    <r>
      <rPr>
        <sz val="10"/>
        <rFont val="Verdana"/>
        <family val="2"/>
      </rPr>
      <t xml:space="preserve"> [m3/d]</t>
    </r>
  </si>
  <si>
    <r>
      <t>c</t>
    </r>
    <r>
      <rPr>
        <b/>
        <vertAlign val="subscript"/>
        <sz val="12"/>
        <rFont val="Verdana"/>
        <family val="2"/>
      </rPr>
      <t>OdB</t>
    </r>
  </si>
  <si>
    <t>Schadstoffkonzentration am Ort der Beurteilung (= Übergang von der gesättigten zur ungesättigten Zone)</t>
  </si>
  <si>
    <r>
      <t>E</t>
    </r>
    <r>
      <rPr>
        <b/>
        <vertAlign val="subscript"/>
        <sz val="12"/>
        <rFont val="Verdana"/>
        <family val="2"/>
      </rPr>
      <t>A</t>
    </r>
  </si>
  <si>
    <r>
      <t>E</t>
    </r>
    <r>
      <rPr>
        <b/>
        <vertAlign val="subscript"/>
        <sz val="12"/>
        <rFont val="Verdana"/>
        <family val="2"/>
      </rPr>
      <t>OdB</t>
    </r>
  </si>
  <si>
    <t>AF</t>
  </si>
  <si>
    <r>
      <t>Abminderungsfaktor (= c</t>
    </r>
    <r>
      <rPr>
        <vertAlign val="subscript"/>
        <sz val="10"/>
        <rFont val="Verdana"/>
        <family val="2"/>
      </rPr>
      <t xml:space="preserve">SH / </t>
    </r>
    <r>
      <rPr>
        <sz val="10"/>
        <rFont val="Verdana"/>
        <family val="2"/>
      </rPr>
      <t>c</t>
    </r>
    <r>
      <rPr>
        <vertAlign val="subscript"/>
        <sz val="10"/>
        <rFont val="Verdana"/>
        <family val="2"/>
      </rPr>
      <t>OdB</t>
    </r>
    <r>
      <rPr>
        <sz val="10"/>
        <rFont val="Verdana"/>
        <family val="2"/>
      </rPr>
      <t>)</t>
    </r>
  </si>
  <si>
    <r>
      <t xml:space="preserve"> Q</t>
    </r>
    <r>
      <rPr>
        <vertAlign val="subscript"/>
        <sz val="12"/>
        <rFont val="Verdana"/>
        <family val="2"/>
      </rPr>
      <t xml:space="preserve">SH </t>
    </r>
  </si>
  <si>
    <r>
      <t xml:space="preserve"> c</t>
    </r>
    <r>
      <rPr>
        <vertAlign val="subscript"/>
        <sz val="12"/>
        <rFont val="Verdana"/>
        <family val="2"/>
      </rPr>
      <t>SH</t>
    </r>
  </si>
  <si>
    <r>
      <t xml:space="preserve"> c</t>
    </r>
    <r>
      <rPr>
        <vertAlign val="subscript"/>
        <sz val="12"/>
        <rFont val="Verdana"/>
        <family val="2"/>
      </rPr>
      <t>OdB</t>
    </r>
    <r>
      <rPr>
        <sz val="12"/>
        <rFont val="Verdana"/>
        <family val="2"/>
      </rPr>
      <t xml:space="preserve"> </t>
    </r>
  </si>
  <si>
    <r>
      <t>(c</t>
    </r>
    <r>
      <rPr>
        <vertAlign val="subscript"/>
        <sz val="12"/>
        <rFont val="Verdana"/>
        <family val="2"/>
      </rPr>
      <t>SIWA,SH</t>
    </r>
    <r>
      <rPr>
        <sz val="12"/>
        <rFont val="Verdana"/>
        <family val="2"/>
      </rPr>
      <t xml:space="preserve"> oder c</t>
    </r>
    <r>
      <rPr>
        <vertAlign val="subscript"/>
        <sz val="12"/>
        <rFont val="Verdana"/>
        <family val="2"/>
      </rPr>
      <t>KGW,SH</t>
    </r>
    <r>
      <rPr>
        <sz val="12"/>
        <rFont val="Verdana"/>
        <family val="2"/>
      </rPr>
      <t>)</t>
    </r>
  </si>
  <si>
    <r>
      <t>(c</t>
    </r>
    <r>
      <rPr>
        <vertAlign val="subscript"/>
        <sz val="12"/>
        <rFont val="Verdana"/>
        <family val="2"/>
      </rPr>
      <t>SIWA,OdB</t>
    </r>
    <r>
      <rPr>
        <sz val="12"/>
        <rFont val="Verdana"/>
        <family val="2"/>
      </rPr>
      <t xml:space="preserve"> oder c</t>
    </r>
    <r>
      <rPr>
        <vertAlign val="subscript"/>
        <sz val="12"/>
        <rFont val="Verdana"/>
        <family val="2"/>
      </rPr>
      <t>KGW,OdB</t>
    </r>
    <r>
      <rPr>
        <sz val="12"/>
        <rFont val="Verdana"/>
        <family val="2"/>
      </rPr>
      <t>)</t>
    </r>
  </si>
  <si>
    <r>
      <t xml:space="preserve"> c*</t>
    </r>
    <r>
      <rPr>
        <vertAlign val="subscript"/>
        <sz val="12"/>
        <rFont val="Verdana"/>
        <family val="2"/>
      </rPr>
      <t>OdB</t>
    </r>
    <r>
      <rPr>
        <sz val="12"/>
        <rFont val="Verdana"/>
        <family val="2"/>
      </rPr>
      <t xml:space="preserve"> </t>
    </r>
  </si>
  <si>
    <r>
      <t>E</t>
    </r>
    <r>
      <rPr>
        <vertAlign val="subscript"/>
        <sz val="12"/>
        <rFont val="Verdana"/>
        <family val="2"/>
      </rPr>
      <t>A</t>
    </r>
    <r>
      <rPr>
        <sz val="12"/>
        <rFont val="Verdana"/>
        <family val="2"/>
      </rPr>
      <t xml:space="preserve"> / (Q</t>
    </r>
    <r>
      <rPr>
        <vertAlign val="subscript"/>
        <sz val="12"/>
        <rFont val="Verdana"/>
        <family val="2"/>
      </rPr>
      <t>SH</t>
    </r>
    <r>
      <rPr>
        <sz val="12"/>
        <rFont val="Verdana"/>
        <family val="2"/>
      </rPr>
      <t xml:space="preserve"> · 10</t>
    </r>
    <r>
      <rPr>
        <vertAlign val="superscript"/>
        <sz val="12"/>
        <rFont val="Verdana"/>
        <family val="2"/>
      </rPr>
      <t>-3</t>
    </r>
    <r>
      <rPr>
        <sz val="12"/>
        <rFont val="Verdana"/>
        <family val="2"/>
      </rPr>
      <t>)</t>
    </r>
  </si>
  <si>
    <r>
      <t xml:space="preserve"> c</t>
    </r>
    <r>
      <rPr>
        <vertAlign val="subscript"/>
        <sz val="12"/>
        <rFont val="Verdana"/>
        <family val="2"/>
      </rPr>
      <t>A</t>
    </r>
    <r>
      <rPr>
        <sz val="12"/>
        <rFont val="Verdana"/>
        <family val="2"/>
      </rPr>
      <t xml:space="preserve"> </t>
    </r>
  </si>
  <si>
    <t>direkte Immission</t>
  </si>
  <si>
    <r>
      <t xml:space="preserve"> c*</t>
    </r>
    <r>
      <rPr>
        <vertAlign val="subscript"/>
        <sz val="12"/>
        <rFont val="Verdana"/>
        <family val="2"/>
      </rPr>
      <t>A</t>
    </r>
    <r>
      <rPr>
        <sz val="12"/>
        <rFont val="Verdana"/>
        <family val="2"/>
      </rPr>
      <t xml:space="preserve"> </t>
    </r>
  </si>
  <si>
    <r>
      <t>((Q</t>
    </r>
    <r>
      <rPr>
        <vertAlign val="subscript"/>
        <sz val="10"/>
        <rFont val="Verdana"/>
        <family val="2"/>
      </rPr>
      <t>SH</t>
    </r>
    <r>
      <rPr>
        <sz val="10"/>
        <rFont val="Verdana"/>
        <family val="2"/>
      </rPr>
      <t xml:space="preserve"> · c</t>
    </r>
    <r>
      <rPr>
        <vertAlign val="subscript"/>
        <sz val="10"/>
        <rFont val="Verdana"/>
        <family val="2"/>
      </rPr>
      <t>OdB</t>
    </r>
    <r>
      <rPr>
        <sz val="10"/>
        <rFont val="Verdana"/>
        <family val="2"/>
      </rPr>
      <t>) + (Q</t>
    </r>
    <r>
      <rPr>
        <vertAlign val="subscript"/>
        <sz val="10"/>
        <rFont val="Verdana"/>
        <family val="2"/>
      </rPr>
      <t>ZT</t>
    </r>
    <r>
      <rPr>
        <sz val="10"/>
        <rFont val="Verdana"/>
        <family val="2"/>
      </rPr>
      <t xml:space="preserve"> · c</t>
    </r>
    <r>
      <rPr>
        <vertAlign val="subscript"/>
        <sz val="10"/>
        <rFont val="Verdana"/>
        <family val="2"/>
      </rPr>
      <t>Z</t>
    </r>
    <r>
      <rPr>
        <sz val="10"/>
        <rFont val="Verdana"/>
        <family val="2"/>
      </rPr>
      <t>)) / Q</t>
    </r>
    <r>
      <rPr>
        <vertAlign val="subscript"/>
        <sz val="10"/>
        <rFont val="Verdana"/>
        <family val="2"/>
      </rPr>
      <t>A</t>
    </r>
  </si>
  <si>
    <t>indirekte Immission</t>
  </si>
  <si>
    <t>gemessen</t>
  </si>
  <si>
    <r>
      <t xml:space="preserve"> E</t>
    </r>
    <r>
      <rPr>
        <vertAlign val="subscript"/>
        <sz val="12"/>
        <rFont val="Verdana"/>
        <family val="2"/>
      </rPr>
      <t>OdB</t>
    </r>
  </si>
  <si>
    <r>
      <t xml:space="preserve"> E</t>
    </r>
    <r>
      <rPr>
        <vertAlign val="subscript"/>
        <sz val="12"/>
        <rFont val="Verdana"/>
        <family val="2"/>
      </rPr>
      <t>A</t>
    </r>
  </si>
  <si>
    <r>
      <t>Q</t>
    </r>
    <r>
      <rPr>
        <vertAlign val="subscript"/>
        <sz val="12"/>
        <rFont val="Verdana"/>
        <family val="2"/>
      </rPr>
      <t>SH</t>
    </r>
    <r>
      <rPr>
        <sz val="12"/>
        <rFont val="Verdana"/>
        <family val="2"/>
      </rPr>
      <t xml:space="preserve"> · c</t>
    </r>
    <r>
      <rPr>
        <vertAlign val="subscript"/>
        <sz val="12"/>
        <rFont val="Verdana"/>
        <family val="2"/>
      </rPr>
      <t>OdB</t>
    </r>
    <r>
      <rPr>
        <sz val="12"/>
        <rFont val="Verdana"/>
        <family val="2"/>
      </rPr>
      <t xml:space="preserve"> · 10</t>
    </r>
    <r>
      <rPr>
        <vertAlign val="superscript"/>
        <sz val="12"/>
        <rFont val="Verdana"/>
        <family val="2"/>
      </rPr>
      <t>-3</t>
    </r>
  </si>
  <si>
    <r>
      <t>(Q</t>
    </r>
    <r>
      <rPr>
        <vertAlign val="subscript"/>
        <sz val="12"/>
        <rFont val="Verdana"/>
        <family val="2"/>
      </rPr>
      <t>A</t>
    </r>
    <r>
      <rPr>
        <sz val="12"/>
        <rFont val="Verdana"/>
        <family val="2"/>
      </rPr>
      <t xml:space="preserve"> · c</t>
    </r>
    <r>
      <rPr>
        <vertAlign val="subscript"/>
        <sz val="12"/>
        <rFont val="Verdana"/>
        <family val="2"/>
      </rPr>
      <t>A</t>
    </r>
    <r>
      <rPr>
        <sz val="12"/>
        <rFont val="Verdana"/>
        <family val="2"/>
      </rPr>
      <t xml:space="preserve"> - Q</t>
    </r>
    <r>
      <rPr>
        <vertAlign val="subscript"/>
        <sz val="12"/>
        <rFont val="Verdana"/>
        <family val="2"/>
      </rPr>
      <t>ZT</t>
    </r>
    <r>
      <rPr>
        <sz val="12"/>
        <rFont val="Verdana"/>
        <family val="2"/>
      </rPr>
      <t xml:space="preserve"> · c</t>
    </r>
    <r>
      <rPr>
        <vertAlign val="subscript"/>
        <sz val="12"/>
        <rFont val="Verdana"/>
        <family val="2"/>
      </rPr>
      <t>Z</t>
    </r>
    <r>
      <rPr>
        <sz val="12"/>
        <rFont val="Verdana"/>
        <family val="2"/>
      </rPr>
      <t>) · 10</t>
    </r>
    <r>
      <rPr>
        <vertAlign val="superscript"/>
        <sz val="12"/>
        <rFont val="Verdana"/>
        <family val="2"/>
      </rPr>
      <t>-3</t>
    </r>
  </si>
  <si>
    <t>direkte Emission</t>
  </si>
  <si>
    <t>indirekte Emission</t>
  </si>
  <si>
    <t>Prüfwert [µg/l]:</t>
  </si>
  <si>
    <t>* sind Konzentrationen, die nicht gemessen sondern berechnet wurden</t>
  </si>
  <si>
    <t>Konzentrationen bzw. Frachten im direkten Grundwasserabstrom</t>
  </si>
  <si>
    <t>Datum:</t>
  </si>
  <si>
    <t>Hydrogeologisches Arbeitsmodell</t>
  </si>
  <si>
    <r>
      <t xml:space="preserve"> E </t>
    </r>
    <r>
      <rPr>
        <b/>
        <vertAlign val="subscript"/>
        <sz val="14"/>
        <rFont val="Verdana"/>
        <family val="2"/>
      </rPr>
      <t>plausibel</t>
    </r>
  </si>
  <si>
    <r>
      <t>E</t>
    </r>
    <r>
      <rPr>
        <b/>
        <sz val="10"/>
        <rFont val="Verdana"/>
        <family val="2"/>
      </rPr>
      <t>max</t>
    </r>
  </si>
  <si>
    <r>
      <t>P</t>
    </r>
    <r>
      <rPr>
        <b/>
        <vertAlign val="subscript"/>
        <sz val="12"/>
        <rFont val="Verdana"/>
        <family val="2"/>
      </rPr>
      <t>W</t>
    </r>
  </si>
  <si>
    <t>Konzentrationen bzw. Frachten im Schadensherd oder am OdB</t>
  </si>
  <si>
    <t xml:space="preserve"> max. zul. Fracht [g/d]:</t>
  </si>
  <si>
    <t>PAK</t>
  </si>
  <si>
    <t>Wirkungspfad Boden-Grundwasser</t>
  </si>
  <si>
    <t>Anorganische Stoffe</t>
  </si>
  <si>
    <t>Antimon</t>
  </si>
  <si>
    <t>Arsen</t>
  </si>
  <si>
    <t>Blei</t>
  </si>
  <si>
    <t>Cadmium</t>
  </si>
  <si>
    <t>Chrom, gesamt</t>
  </si>
  <si>
    <t>Chromat</t>
  </si>
  <si>
    <t>Kobalt</t>
  </si>
  <si>
    <t>Kupfer</t>
  </si>
  <si>
    <t>Molybdän</t>
  </si>
  <si>
    <t>Nickel</t>
  </si>
  <si>
    <t>Quecksilber</t>
  </si>
  <si>
    <t>Selen</t>
  </si>
  <si>
    <t>Zink</t>
  </si>
  <si>
    <t>Zinn</t>
  </si>
  <si>
    <t>Cyanid, gesamt</t>
  </si>
  <si>
    <t>Cyanid, leicht freisetzbar</t>
  </si>
  <si>
    <t>Fluorid</t>
  </si>
  <si>
    <t>Organische Stoffe</t>
  </si>
  <si>
    <t>BTEX 2)</t>
  </si>
  <si>
    <t>Benzol</t>
  </si>
  <si>
    <t>Aldrin</t>
  </si>
  <si>
    <t>DDT</t>
  </si>
  <si>
    <t>Phenole</t>
  </si>
  <si>
    <t>Naphthalin</t>
  </si>
  <si>
    <t>Orientierungswerte</t>
  </si>
  <si>
    <t>Maximal zulässige Emissionswerte</t>
  </si>
  <si>
    <t>[g/d]</t>
  </si>
  <si>
    <t>Al</t>
  </si>
  <si>
    <t>Aluminium</t>
  </si>
  <si>
    <t>As</t>
  </si>
  <si>
    <t>Cd</t>
  </si>
  <si>
    <t>Cr</t>
  </si>
  <si>
    <t>Chrom (gesamt)</t>
  </si>
  <si>
    <t>Cr VI</t>
  </si>
  <si>
    <t>Cu</t>
  </si>
  <si>
    <t>Hg</t>
  </si>
  <si>
    <t>Ni</t>
  </si>
  <si>
    <t>Pb</t>
  </si>
  <si>
    <t>Se</t>
  </si>
  <si>
    <t>Sn</t>
  </si>
  <si>
    <t>Tl</t>
  </si>
  <si>
    <t>Thallium</t>
  </si>
  <si>
    <t>Zn</t>
  </si>
  <si>
    <t>3 200</t>
  </si>
  <si>
    <t>Cyanid (gesamt)</t>
  </si>
  <si>
    <t>1 600</t>
  </si>
  <si>
    <t>Ammonium</t>
  </si>
  <si>
    <t>1 100</t>
  </si>
  <si>
    <t>AKW, i.d.R.:</t>
  </si>
  <si>
    <t>Benzol, Toluol, Xylol, Ethylbenzol</t>
  </si>
  <si>
    <t>CKW (Summe)</t>
  </si>
  <si>
    <t>Chlorierte Kohlenwasserstoffe</t>
  </si>
  <si>
    <t>CKW (kanz.)</t>
  </si>
  <si>
    <t>HCH (Summe)</t>
  </si>
  <si>
    <t>Hexachlorcyclohexan</t>
  </si>
  <si>
    <t>KW</t>
  </si>
  <si>
    <t>Kohlenwasserstoffe, Mineralöl</t>
  </si>
  <si>
    <t>EPA-PAK ohne Naphthalin</t>
  </si>
  <si>
    <t>PCB (LAGA)</t>
  </si>
  <si>
    <t>Polychlor. Biphenyle</t>
  </si>
  <si>
    <t>PCDD/F</t>
  </si>
  <si>
    <t>PCP</t>
  </si>
  <si>
    <t>Pentachlorphenol</t>
  </si>
  <si>
    <t>Pestizide</t>
  </si>
  <si>
    <t>wasserdampfflüchtig</t>
  </si>
  <si>
    <t>Prüfwerte zur Beurteilung des Wirkungspfads Boden - Grundwasser nach § 8 Abs.1 Satz 2 Nr. 1 des Bundes-Bodenschutzgesetzes (in mg/I, Analytik nach Anhang 1)</t>
  </si>
  <si>
    <r>
      <t xml:space="preserve">Mineralölkohlenwasserstoffe </t>
    </r>
    <r>
      <rPr>
        <vertAlign val="superscript"/>
        <sz val="10"/>
        <rFont val="Verdana"/>
        <family val="2"/>
      </rPr>
      <t>1</t>
    </r>
    <r>
      <rPr>
        <sz val="10"/>
        <rFont val="Verdana"/>
        <family val="2"/>
      </rPr>
      <t>)</t>
    </r>
  </si>
  <si>
    <r>
      <t xml:space="preserve">LHKW </t>
    </r>
    <r>
      <rPr>
        <vertAlign val="superscript"/>
        <sz val="10"/>
        <rFont val="Verdana"/>
        <family val="2"/>
      </rPr>
      <t>3</t>
    </r>
    <r>
      <rPr>
        <sz val="10"/>
        <rFont val="Verdana"/>
        <family val="2"/>
      </rPr>
      <t>)</t>
    </r>
  </si>
  <si>
    <r>
      <t xml:space="preserve">PCB, gesamt </t>
    </r>
    <r>
      <rPr>
        <vertAlign val="superscript"/>
        <sz val="10"/>
        <rFont val="Verdana"/>
        <family val="2"/>
      </rPr>
      <t>4</t>
    </r>
    <r>
      <rPr>
        <sz val="10"/>
        <rFont val="Verdana"/>
        <family val="2"/>
      </rPr>
      <t>)</t>
    </r>
  </si>
  <si>
    <r>
      <t xml:space="preserve">PAK, gesamt </t>
    </r>
    <r>
      <rPr>
        <vertAlign val="superscript"/>
        <sz val="10"/>
        <rFont val="Verdana"/>
        <family val="2"/>
      </rPr>
      <t>5</t>
    </r>
    <r>
      <rPr>
        <sz val="10"/>
        <rFont val="Verdana"/>
        <family val="2"/>
      </rPr>
      <t>)</t>
    </r>
  </si>
  <si>
    <r>
      <t>1)</t>
    </r>
    <r>
      <rPr>
        <sz val="9"/>
        <rFont val="Verdana"/>
        <family val="2"/>
      </rPr>
      <t xml:space="preserve"> n-Alkane (C 10 C39), Isoalkane, Cycloalkane und aromatische Kohlenwasserstoffe.</t>
    </r>
  </si>
  <si>
    <r>
      <t xml:space="preserve">2) </t>
    </r>
    <r>
      <rPr>
        <sz val="9"/>
        <rFont val="Verdana"/>
        <family val="2"/>
      </rPr>
      <t>Leichtflüchtige aromatische Kohlenwasserstoffe (Benzol, Toluol, Xylole, Ethylbenzol, Styrol, Cumol).</t>
    </r>
  </si>
  <si>
    <r>
      <t xml:space="preserve">3) </t>
    </r>
    <r>
      <rPr>
        <sz val="9"/>
        <rFont val="Verdana"/>
        <family val="2"/>
      </rPr>
      <t>Leichtflüchtige Halogenkohlenwasserstoffe (Summe der halogenierten C1- und C2-Kohlenwasserstoffe).</t>
    </r>
  </si>
  <si>
    <r>
      <t xml:space="preserve">4) </t>
    </r>
    <r>
      <rPr>
        <sz val="9"/>
        <rFont val="Verdana"/>
        <family val="2"/>
      </rPr>
      <t>PCB, gesamt: Summe der polychlorierten Biphenyle; in der Regel Bestimmung über die 6 Kongeneren nach Ballschmiter gemäß Altöl-VO (DIN 51527) multipliziert mit 5; ggf. z.B. bei bekanntem Stoffspektrum einfache Summenbildung aller relevanten Einzelstoffe</t>
    </r>
  </si>
  <si>
    <t>Emax-W</t>
  </si>
  <si>
    <t>CN-</t>
  </si>
  <si>
    <t>F-</t>
  </si>
  <si>
    <t>NH4+</t>
  </si>
  <si>
    <t>CC14, 1,2-Dichlorethan, VC (Summe)</t>
  </si>
  <si>
    <t>Dioxin als 10-6 ITE</t>
  </si>
  <si>
    <r>
      <t xml:space="preserve">5) </t>
    </r>
    <r>
      <rPr>
        <sz val="9"/>
        <rFont val="Verdana"/>
        <family val="2"/>
      </rPr>
      <t>PAK, gesamt: Summe der polycyclischen aromatischen Kohlenwasserstoffe ohne Naphthalin und Methylnaphthaline; in der Regel Bestimmung über die Summe von 15 Einzelsubstanzen gemäß Liste der US Environmental Protection Agency (EPA) ohne Naphthalin; ggf. unter Berücksichtigung weite¬rer relevanter PAK (z. B. Chinoline).</t>
    </r>
  </si>
  <si>
    <t>Prüfwert [µg/L]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</si>
</sst>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s\t\a\nd\a\rd"/>
    <numFmt numFmtId="165" formatCode="0.0"/>
    <numFmt numFmtId="166" formatCode="#,##0.0"/>
  </numFmts>
  <fonts count="21" x14ac:knownFonts="1"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2"/>
      <name val="Verdana"/>
      <family val="2"/>
    </font>
    <font>
      <b/>
      <sz val="12"/>
      <name val="Verdana"/>
      <family val="2"/>
    </font>
    <font>
      <sz val="10"/>
      <name val="Verdana"/>
      <family val="2"/>
    </font>
    <font>
      <vertAlign val="subscript"/>
      <sz val="10"/>
      <name val="Verdana"/>
      <family val="2"/>
    </font>
    <font>
      <vertAlign val="subscript"/>
      <sz val="12"/>
      <name val="Verdana"/>
      <family val="2"/>
    </font>
    <font>
      <sz val="12"/>
      <name val="Arial"/>
    </font>
    <font>
      <vertAlign val="superscript"/>
      <sz val="12"/>
      <name val="Verdana"/>
      <family val="2"/>
    </font>
    <font>
      <b/>
      <vertAlign val="subscript"/>
      <sz val="12"/>
      <name val="Verdana"/>
      <family val="2"/>
    </font>
    <font>
      <vertAlign val="superscript"/>
      <sz val="10"/>
      <name val="Verdana"/>
      <family val="2"/>
    </font>
    <font>
      <b/>
      <sz val="14"/>
      <name val="Verdana"/>
      <family val="2"/>
    </font>
    <font>
      <sz val="11"/>
      <name val="Verdana"/>
      <family val="2"/>
    </font>
    <font>
      <sz val="11"/>
      <name val="Times New Roman"/>
      <family val="1"/>
    </font>
    <font>
      <b/>
      <sz val="10"/>
      <name val="Verdana"/>
      <family val="2"/>
    </font>
    <font>
      <sz val="16"/>
      <name val="Verdana"/>
      <family val="2"/>
    </font>
    <font>
      <b/>
      <sz val="14"/>
      <name val="Times New Roman"/>
      <family val="1"/>
    </font>
    <font>
      <b/>
      <vertAlign val="subscript"/>
      <sz val="14"/>
      <name val="Verdana"/>
      <family val="2"/>
    </font>
    <font>
      <sz val="9"/>
      <name val="Verdana"/>
      <family val="2"/>
    </font>
    <font>
      <vertAlign val="superscript"/>
      <sz val="9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164" fontId="0" fillId="0" borderId="0"/>
    <xf numFmtId="0" fontId="8" fillId="0" borderId="0"/>
  </cellStyleXfs>
  <cellXfs count="114">
    <xf numFmtId="164" fontId="0" fillId="0" borderId="0" xfId="0" applyNumberFormat="1"/>
    <xf numFmtId="164" fontId="0" fillId="0" borderId="0" xfId="0" applyNumberFormat="1" applyAlignment="1">
      <alignment vertical="center"/>
    </xf>
    <xf numFmtId="164" fontId="0" fillId="2" borderId="0" xfId="0" applyNumberFormat="1" applyFill="1"/>
    <xf numFmtId="164" fontId="0" fillId="3" borderId="1" xfId="0" applyNumberFormat="1" applyFill="1" applyBorder="1" applyAlignment="1">
      <alignment vertical="center"/>
    </xf>
    <xf numFmtId="164" fontId="0" fillId="3" borderId="1" xfId="0" applyNumberFormat="1" applyFill="1" applyBorder="1"/>
    <xf numFmtId="164" fontId="0" fillId="3" borderId="2" xfId="0" applyNumberFormat="1" applyFill="1" applyBorder="1"/>
    <xf numFmtId="0" fontId="0" fillId="3" borderId="1" xfId="0" applyNumberFormat="1" applyFill="1" applyBorder="1" applyAlignment="1">
      <alignment horizontal="center" vertical="center"/>
    </xf>
    <xf numFmtId="0" fontId="0" fillId="3" borderId="2" xfId="0" applyNumberFormat="1" applyFill="1" applyBorder="1" applyAlignment="1">
      <alignment horizontal="center" vertical="center"/>
    </xf>
    <xf numFmtId="0" fontId="0" fillId="3" borderId="1" xfId="0" applyNumberFormat="1" applyFill="1" applyBorder="1" applyAlignment="1">
      <alignment horizontal="center"/>
    </xf>
    <xf numFmtId="0" fontId="0" fillId="3" borderId="2" xfId="0" applyNumberFormat="1" applyFill="1" applyBorder="1" applyAlignment="1">
      <alignment horizontal="center"/>
    </xf>
    <xf numFmtId="164" fontId="0" fillId="0" borderId="0" xfId="0" applyNumberFormat="1" applyFill="1"/>
    <xf numFmtId="164" fontId="3" fillId="2" borderId="0" xfId="0" applyNumberFormat="1" applyFont="1" applyFill="1"/>
    <xf numFmtId="164" fontId="3" fillId="2" borderId="1" xfId="0" applyNumberFormat="1" applyFont="1" applyFill="1" applyBorder="1" applyAlignment="1">
      <alignment horizontal="right" vertical="center"/>
    </xf>
    <xf numFmtId="164" fontId="3" fillId="0" borderId="0" xfId="0" applyNumberFormat="1" applyFont="1"/>
    <xf numFmtId="164" fontId="3" fillId="2" borderId="3" xfId="0" applyNumberFormat="1" applyFont="1" applyFill="1" applyBorder="1" applyAlignment="1">
      <alignment horizontal="center" vertical="center"/>
    </xf>
    <xf numFmtId="164" fontId="4" fillId="3" borderId="4" xfId="0" applyNumberFormat="1" applyFont="1" applyFill="1" applyBorder="1" applyAlignment="1">
      <alignment vertical="center"/>
    </xf>
    <xf numFmtId="164" fontId="3" fillId="2" borderId="3" xfId="0" applyNumberFormat="1" applyFont="1" applyFill="1" applyBorder="1"/>
    <xf numFmtId="3" fontId="3" fillId="0" borderId="3" xfId="0" applyNumberFormat="1" applyFont="1" applyBorder="1" applyAlignment="1" applyProtection="1">
      <alignment horizontal="center"/>
      <protection locked="0"/>
    </xf>
    <xf numFmtId="3" fontId="3" fillId="2" borderId="3" xfId="0" applyNumberFormat="1" applyFont="1" applyFill="1" applyBorder="1" applyAlignment="1">
      <alignment horizontal="center"/>
    </xf>
    <xf numFmtId="0" fontId="3" fillId="0" borderId="3" xfId="0" applyNumberFormat="1" applyFont="1" applyBorder="1" applyAlignment="1" applyProtection="1">
      <alignment horizontal="center"/>
      <protection locked="0"/>
    </xf>
    <xf numFmtId="11" fontId="3" fillId="2" borderId="3" xfId="0" applyNumberFormat="1" applyFont="1" applyFill="1" applyBorder="1" applyAlignment="1" applyProtection="1">
      <alignment horizontal="center"/>
    </xf>
    <xf numFmtId="11" fontId="3" fillId="0" borderId="3" xfId="0" applyNumberFormat="1" applyFont="1" applyBorder="1" applyAlignment="1" applyProtection="1">
      <alignment horizontal="center"/>
      <protection locked="0"/>
    </xf>
    <xf numFmtId="165" fontId="3" fillId="2" borderId="3" xfId="0" applyNumberFormat="1" applyFont="1" applyFill="1" applyBorder="1" applyAlignment="1">
      <alignment horizontal="center"/>
    </xf>
    <xf numFmtId="166" fontId="3" fillId="2" borderId="3" xfId="0" applyNumberFormat="1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left"/>
    </xf>
    <xf numFmtId="164" fontId="3" fillId="2" borderId="0" xfId="0" applyNumberFormat="1" applyFont="1" applyFill="1" applyAlignment="1">
      <alignment horizontal="left"/>
    </xf>
    <xf numFmtId="164" fontId="3" fillId="2" borderId="3" xfId="0" applyNumberFormat="1" applyFont="1" applyFill="1" applyBorder="1" applyAlignment="1"/>
    <xf numFmtId="164" fontId="3" fillId="0" borderId="3" xfId="0" applyNumberFormat="1" applyFont="1" applyFill="1" applyBorder="1"/>
    <xf numFmtId="164" fontId="3" fillId="0" borderId="0" xfId="0" applyNumberFormat="1" applyFont="1" applyFill="1"/>
    <xf numFmtId="164" fontId="3" fillId="4" borderId="3" xfId="0" applyNumberFormat="1" applyFont="1" applyFill="1" applyBorder="1"/>
    <xf numFmtId="164" fontId="3" fillId="5" borderId="3" xfId="0" applyNumberFormat="1" applyFont="1" applyFill="1" applyBorder="1"/>
    <xf numFmtId="164" fontId="5" fillId="0" borderId="3" xfId="0" applyNumberFormat="1" applyFont="1" applyFill="1" applyBorder="1"/>
    <xf numFmtId="164" fontId="0" fillId="0" borderId="3" xfId="0" applyNumberFormat="1" applyFill="1" applyBorder="1"/>
    <xf numFmtId="164" fontId="13" fillId="4" borderId="3" xfId="0" applyNumberFormat="1" applyFont="1" applyFill="1" applyBorder="1" applyAlignment="1">
      <alignment horizontal="left"/>
    </xf>
    <xf numFmtId="164" fontId="14" fillId="0" borderId="0" xfId="0" applyNumberFormat="1" applyFont="1"/>
    <xf numFmtId="164" fontId="13" fillId="5" borderId="3" xfId="0" applyNumberFormat="1" applyFont="1" applyFill="1" applyBorder="1" applyAlignment="1">
      <alignment horizontal="left"/>
    </xf>
    <xf numFmtId="164" fontId="15" fillId="0" borderId="0" xfId="0" applyNumberFormat="1" applyFont="1"/>
    <xf numFmtId="164" fontId="13" fillId="0" borderId="0" xfId="0" applyNumberFormat="1" applyFont="1"/>
    <xf numFmtId="2" fontId="0" fillId="0" borderId="0" xfId="0" applyNumberFormat="1"/>
    <xf numFmtId="2" fontId="3" fillId="0" borderId="3" xfId="0" applyNumberFormat="1" applyFont="1" applyFill="1" applyBorder="1" applyAlignment="1" applyProtection="1">
      <alignment horizontal="center"/>
    </xf>
    <xf numFmtId="164" fontId="2" fillId="0" borderId="3" xfId="0" applyNumberFormat="1" applyFont="1" applyFill="1" applyBorder="1"/>
    <xf numFmtId="164" fontId="3" fillId="2" borderId="5" xfId="0" applyNumberFormat="1" applyFont="1" applyFill="1" applyBorder="1" applyAlignment="1">
      <alignment vertical="center"/>
    </xf>
    <xf numFmtId="164" fontId="12" fillId="0" borderId="0" xfId="0" applyNumberFormat="1" applyFont="1" applyProtection="1"/>
    <xf numFmtId="164" fontId="3" fillId="0" borderId="0" xfId="0" applyNumberFormat="1" applyFont="1" applyProtection="1"/>
    <xf numFmtId="164" fontId="0" fillId="0" borderId="0" xfId="0" applyNumberFormat="1" applyProtection="1"/>
    <xf numFmtId="164" fontId="4" fillId="0" borderId="0" xfId="0" applyNumberFormat="1" applyFont="1" applyProtection="1"/>
    <xf numFmtId="164" fontId="5" fillId="0" borderId="0" xfId="0" applyNumberFormat="1" applyFont="1" applyProtection="1"/>
    <xf numFmtId="164" fontId="3" fillId="3" borderId="4" xfId="0" applyNumberFormat="1" applyFont="1" applyFill="1" applyBorder="1" applyAlignment="1">
      <alignment horizontal="left"/>
    </xf>
    <xf numFmtId="164" fontId="3" fillId="3" borderId="1" xfId="0" applyNumberFormat="1" applyFont="1" applyFill="1" applyBorder="1" applyAlignment="1"/>
    <xf numFmtId="3" fontId="3" fillId="3" borderId="1" xfId="0" applyNumberFormat="1" applyFont="1" applyFill="1" applyBorder="1" applyAlignment="1" applyProtection="1">
      <alignment horizontal="center"/>
      <protection locked="0"/>
    </xf>
    <xf numFmtId="3" fontId="3" fillId="3" borderId="2" xfId="0" applyNumberFormat="1" applyFont="1" applyFill="1" applyBorder="1" applyAlignment="1" applyProtection="1">
      <alignment horizontal="center"/>
      <protection locked="0"/>
    </xf>
    <xf numFmtId="0" fontId="5" fillId="0" borderId="6" xfId="0" applyNumberFormat="1" applyFont="1" applyFill="1" applyBorder="1" applyAlignment="1" applyProtection="1">
      <alignment horizontal="center" vertical="center" wrapText="1"/>
    </xf>
    <xf numFmtId="165" fontId="3" fillId="2" borderId="3" xfId="0" applyNumberFormat="1" applyFont="1" applyFill="1" applyBorder="1" applyAlignment="1" applyProtection="1">
      <alignment horizontal="center"/>
      <protection locked="0"/>
    </xf>
    <xf numFmtId="164" fontId="3" fillId="2" borderId="7" xfId="0" applyNumberFormat="1" applyFont="1" applyFill="1" applyBorder="1"/>
    <xf numFmtId="2" fontId="3" fillId="0" borderId="8" xfId="0" applyNumberFormat="1" applyFont="1" applyFill="1" applyBorder="1" applyAlignment="1" applyProtection="1">
      <alignment horizontal="center"/>
    </xf>
    <xf numFmtId="164" fontId="4" fillId="3" borderId="9" xfId="0" applyNumberFormat="1" applyFont="1" applyFill="1" applyBorder="1" applyAlignment="1" applyProtection="1">
      <alignment horizontal="center" vertical="center"/>
      <protection locked="0"/>
    </xf>
    <xf numFmtId="3" fontId="3" fillId="0" borderId="8" xfId="0" applyNumberFormat="1" applyFont="1" applyBorder="1" applyAlignment="1" applyProtection="1">
      <alignment horizontal="center"/>
      <protection locked="0"/>
    </xf>
    <xf numFmtId="164" fontId="3" fillId="2" borderId="8" xfId="0" applyNumberFormat="1" applyFont="1" applyFill="1" applyBorder="1" applyAlignment="1">
      <alignment horizontal="left"/>
    </xf>
    <xf numFmtId="164" fontId="4" fillId="3" borderId="9" xfId="0" applyNumberFormat="1" applyFont="1" applyFill="1" applyBorder="1" applyAlignment="1">
      <alignment horizontal="center" vertical="center"/>
    </xf>
    <xf numFmtId="164" fontId="12" fillId="6" borderId="3" xfId="0" applyNumberFormat="1" applyFont="1" applyFill="1" applyBorder="1" applyAlignment="1">
      <alignment vertical="center"/>
    </xf>
    <xf numFmtId="164" fontId="5" fillId="0" borderId="6" xfId="0" applyNumberFormat="1" applyFont="1" applyFill="1" applyBorder="1" applyAlignment="1">
      <alignment horizontal="center" vertical="center" wrapText="1"/>
    </xf>
    <xf numFmtId="4" fontId="4" fillId="3" borderId="9" xfId="0" applyNumberFormat="1" applyFont="1" applyFill="1" applyBorder="1" applyAlignment="1" applyProtection="1">
      <alignment horizontal="center" vertical="center"/>
      <protection locked="0"/>
    </xf>
    <xf numFmtId="2" fontId="4" fillId="6" borderId="9" xfId="0" applyNumberFormat="1" applyFont="1" applyFill="1" applyBorder="1" applyAlignment="1" applyProtection="1">
      <alignment horizontal="center" vertical="center"/>
      <protection locked="0"/>
    </xf>
    <xf numFmtId="2" fontId="3" fillId="0" borderId="3" xfId="0" applyNumberFormat="1" applyFont="1" applyBorder="1" applyAlignment="1" applyProtection="1">
      <alignment horizontal="center"/>
      <protection locked="0"/>
    </xf>
    <xf numFmtId="2" fontId="3" fillId="0" borderId="7" xfId="0" applyNumberFormat="1" applyFont="1" applyBorder="1" applyAlignment="1" applyProtection="1">
      <alignment horizontal="center"/>
      <protection locked="0"/>
    </xf>
    <xf numFmtId="2" fontId="3" fillId="0" borderId="3" xfId="0" applyNumberFormat="1" applyFont="1" applyFill="1" applyBorder="1" applyAlignment="1" applyProtection="1">
      <alignment horizontal="center"/>
      <protection locked="0"/>
    </xf>
    <xf numFmtId="2" fontId="0" fillId="0" borderId="5" xfId="0" applyNumberFormat="1" applyFill="1" applyBorder="1"/>
    <xf numFmtId="2" fontId="0" fillId="0" borderId="10" xfId="0" applyNumberFormat="1" applyFill="1" applyBorder="1"/>
    <xf numFmtId="166" fontId="3" fillId="0" borderId="3" xfId="0" applyNumberFormat="1" applyFont="1" applyBorder="1" applyAlignment="1" applyProtection="1">
      <alignment horizontal="center"/>
      <protection locked="0"/>
    </xf>
    <xf numFmtId="164" fontId="5" fillId="0" borderId="0" xfId="0" applyNumberFormat="1" applyFont="1" applyAlignment="1" applyProtection="1">
      <alignment horizontal="justify"/>
    </xf>
    <xf numFmtId="0" fontId="3" fillId="0" borderId="0" xfId="0" applyNumberFormat="1" applyFont="1" applyProtection="1"/>
    <xf numFmtId="164" fontId="15" fillId="0" borderId="9" xfId="0" applyNumberFormat="1" applyFont="1" applyBorder="1" applyAlignment="1" applyProtection="1">
      <alignment horizontal="center" vertical="top" wrapText="1"/>
    </xf>
    <xf numFmtId="0" fontId="15" fillId="0" borderId="11" xfId="0" applyNumberFormat="1" applyFont="1" applyBorder="1" applyAlignment="1" applyProtection="1">
      <alignment horizontal="center" vertical="top" wrapText="1"/>
    </xf>
    <xf numFmtId="164" fontId="5" fillId="0" borderId="12" xfId="0" applyNumberFormat="1" applyFont="1" applyBorder="1" applyAlignment="1" applyProtection="1">
      <alignment horizontal="justify" vertical="top" wrapText="1"/>
    </xf>
    <xf numFmtId="0" fontId="5" fillId="0" borderId="13" xfId="0" applyNumberFormat="1" applyFont="1" applyBorder="1" applyAlignment="1" applyProtection="1">
      <alignment horizontal="center" vertical="top" wrapText="1"/>
    </xf>
    <xf numFmtId="164" fontId="15" fillId="0" borderId="0" xfId="0" applyNumberFormat="1" applyFont="1" applyAlignment="1">
      <alignment horizontal="center"/>
    </xf>
    <xf numFmtId="0" fontId="5" fillId="0" borderId="0" xfId="0" applyNumberFormat="1" applyFont="1"/>
    <xf numFmtId="164" fontId="5" fillId="0" borderId="0" xfId="0" applyNumberFormat="1" applyFont="1"/>
    <xf numFmtId="164" fontId="5" fillId="0" borderId="0" xfId="0" applyNumberFormat="1" applyFont="1" applyAlignment="1">
      <alignment horizontal="justify"/>
    </xf>
    <xf numFmtId="0" fontId="5" fillId="0" borderId="14" xfId="0" applyNumberFormat="1" applyFont="1" applyBorder="1" applyAlignment="1">
      <alignment horizontal="center" vertical="top" wrapText="1"/>
    </xf>
    <xf numFmtId="0" fontId="5" fillId="0" borderId="13" xfId="0" applyNumberFormat="1" applyFont="1" applyBorder="1" applyAlignment="1">
      <alignment horizontal="center" vertical="top" wrapText="1"/>
    </xf>
    <xf numFmtId="0" fontId="15" fillId="0" borderId="14" xfId="0" applyNumberFormat="1" applyFont="1" applyBorder="1" applyAlignment="1">
      <alignment horizontal="center" vertical="top" wrapText="1"/>
    </xf>
    <xf numFmtId="0" fontId="15" fillId="0" borderId="13" xfId="0" applyNumberFormat="1" applyFont="1" applyBorder="1" applyAlignment="1">
      <alignment horizontal="center" vertical="top" wrapText="1"/>
    </xf>
    <xf numFmtId="164" fontId="5" fillId="0" borderId="15" xfId="0" applyNumberFormat="1" applyFont="1" applyBorder="1" applyAlignment="1">
      <alignment horizontal="justify" vertical="top" wrapText="1"/>
    </xf>
    <xf numFmtId="164" fontId="5" fillId="0" borderId="16" xfId="0" applyNumberFormat="1" applyFont="1" applyBorder="1" applyAlignment="1">
      <alignment horizontal="justify" vertical="top" wrapText="1"/>
    </xf>
    <xf numFmtId="0" fontId="5" fillId="0" borderId="17" xfId="0" applyNumberFormat="1" applyFont="1" applyBorder="1" applyAlignment="1">
      <alignment horizontal="center" vertical="top" wrapText="1"/>
    </xf>
    <xf numFmtId="164" fontId="5" fillId="0" borderId="18" xfId="0" applyNumberFormat="1" applyFont="1" applyBorder="1" applyAlignment="1">
      <alignment horizontal="justify" vertical="top" wrapText="1"/>
    </xf>
    <xf numFmtId="164" fontId="12" fillId="0" borderId="5" xfId="0" applyNumberFormat="1" applyFont="1" applyFill="1" applyBorder="1" applyAlignment="1">
      <alignment vertical="center" wrapText="1"/>
    </xf>
    <xf numFmtId="164" fontId="17" fillId="0" borderId="19" xfId="0" applyNumberFormat="1" applyFont="1" applyBorder="1" applyAlignment="1">
      <alignment vertical="center"/>
    </xf>
    <xf numFmtId="164" fontId="16" fillId="2" borderId="20" xfId="0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3" fillId="2" borderId="20" xfId="0" applyNumberFormat="1" applyFont="1" applyFill="1" applyBorder="1" applyAlignment="1" applyProtection="1">
      <protection locked="0"/>
    </xf>
    <xf numFmtId="164" fontId="3" fillId="0" borderId="22" xfId="0" applyNumberFormat="1" applyFont="1" applyBorder="1" applyAlignment="1" applyProtection="1">
      <protection locked="0"/>
    </xf>
    <xf numFmtId="164" fontId="3" fillId="0" borderId="23" xfId="0" applyNumberFormat="1" applyFont="1" applyBorder="1" applyAlignment="1" applyProtection="1">
      <protection locked="0"/>
    </xf>
    <xf numFmtId="0" fontId="3" fillId="2" borderId="4" xfId="0" applyNumberFormat="1" applyFont="1" applyFill="1" applyBorder="1" applyAlignment="1" applyProtection="1">
      <alignment horizontal="left"/>
      <protection locked="0"/>
    </xf>
    <xf numFmtId="0" fontId="3" fillId="0" borderId="1" xfId="0" applyNumberFormat="1" applyFont="1" applyBorder="1" applyAlignment="1" applyProtection="1">
      <alignment horizontal="left"/>
      <protection locked="0"/>
    </xf>
    <xf numFmtId="0" fontId="3" fillId="0" borderId="2" xfId="0" applyNumberFormat="1" applyFont="1" applyBorder="1" applyAlignment="1" applyProtection="1">
      <alignment horizontal="left"/>
      <protection locked="0"/>
    </xf>
    <xf numFmtId="14" fontId="3" fillId="2" borderId="4" xfId="0" applyNumberFormat="1" applyFont="1" applyFill="1" applyBorder="1" applyAlignment="1" applyProtection="1">
      <alignment horizontal="left"/>
      <protection locked="0"/>
    </xf>
    <xf numFmtId="14" fontId="3" fillId="0" borderId="1" xfId="0" applyNumberFormat="1" applyFont="1" applyBorder="1" applyAlignment="1" applyProtection="1">
      <alignment horizontal="left"/>
      <protection locked="0"/>
    </xf>
    <xf numFmtId="14" fontId="3" fillId="0" borderId="2" xfId="0" applyNumberFormat="1" applyFont="1" applyBorder="1" applyAlignment="1" applyProtection="1">
      <alignment horizontal="left"/>
      <protection locked="0"/>
    </xf>
    <xf numFmtId="164" fontId="15" fillId="0" borderId="15" xfId="0" applyNumberFormat="1" applyFont="1" applyBorder="1" applyAlignment="1">
      <alignment horizontal="center" vertical="top" wrapText="1"/>
    </xf>
    <xf numFmtId="164" fontId="15" fillId="0" borderId="18" xfId="0" applyNumberFormat="1" applyFont="1" applyBorder="1" applyAlignment="1">
      <alignment horizontal="center" vertical="top" wrapText="1"/>
    </xf>
    <xf numFmtId="0" fontId="20" fillId="0" borderId="0" xfId="0" applyNumberFormat="1" applyFont="1" applyAlignment="1" applyProtection="1">
      <alignment horizontal="justify"/>
    </xf>
    <xf numFmtId="164" fontId="19" fillId="0" borderId="0" xfId="0" applyNumberFormat="1" applyFont="1" applyAlignment="1" applyProtection="1">
      <alignment horizontal="justify"/>
    </xf>
    <xf numFmtId="0" fontId="15" fillId="0" borderId="0" xfId="0" applyNumberFormat="1" applyFont="1" applyAlignment="1" applyProtection="1">
      <alignment horizontal="center"/>
    </xf>
    <xf numFmtId="164" fontId="3" fillId="0" borderId="0" xfId="0" applyNumberFormat="1" applyFont="1" applyAlignment="1" applyProtection="1">
      <alignment horizontal="center"/>
    </xf>
    <xf numFmtId="0" fontId="5" fillId="0" borderId="0" xfId="0" applyNumberFormat="1" applyFont="1" applyAlignment="1" applyProtection="1">
      <alignment horizontal="justify"/>
    </xf>
    <xf numFmtId="164" fontId="3" fillId="0" borderId="0" xfId="0" applyNumberFormat="1" applyFont="1" applyProtection="1"/>
    <xf numFmtId="0" fontId="20" fillId="0" borderId="24" xfId="0" applyNumberFormat="1" applyFont="1" applyBorder="1" applyAlignment="1" applyProtection="1">
      <alignment horizontal="left"/>
    </xf>
    <xf numFmtId="164" fontId="19" fillId="0" borderId="24" xfId="0" applyNumberFormat="1" applyFont="1" applyBorder="1" applyAlignment="1" applyProtection="1">
      <alignment horizontal="left"/>
    </xf>
  </cellXfs>
  <cellStyles count="2">
    <cellStyle name="Standard" xfId="0" builtinId="0"/>
    <cellStyle name="Undefinier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40</xdr:row>
      <xdr:rowOff>0</xdr:rowOff>
    </xdr:from>
    <xdr:to>
      <xdr:col>3</xdr:col>
      <xdr:colOff>885825</xdr:colOff>
      <xdr:row>40</xdr:row>
      <xdr:rowOff>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4248150" y="10563225"/>
          <a:ext cx="876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2000250</xdr:colOff>
      <xdr:row>40</xdr:row>
      <xdr:rowOff>0</xdr:rowOff>
    </xdr:from>
    <xdr:to>
      <xdr:col>3</xdr:col>
      <xdr:colOff>895350</xdr:colOff>
      <xdr:row>40</xdr:row>
      <xdr:rowOff>0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 flipV="1">
          <a:off x="4229100" y="10563225"/>
          <a:ext cx="8953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</xdr:colOff>
      <xdr:row>40</xdr:row>
      <xdr:rowOff>0</xdr:rowOff>
    </xdr:from>
    <xdr:to>
      <xdr:col>5</xdr:col>
      <xdr:colOff>885825</xdr:colOff>
      <xdr:row>40</xdr:row>
      <xdr:rowOff>0</xdr:rowOff>
    </xdr:to>
    <xdr:sp macro="" textlink="">
      <xdr:nvSpPr>
        <xdr:cNvPr id="1027" name="Line 3"/>
        <xdr:cNvSpPr>
          <a:spLocks noChangeShapeType="1"/>
        </xdr:cNvSpPr>
      </xdr:nvSpPr>
      <xdr:spPr bwMode="auto">
        <a:xfrm>
          <a:off x="6019800" y="10563225"/>
          <a:ext cx="876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2000250</xdr:colOff>
      <xdr:row>40</xdr:row>
      <xdr:rowOff>0</xdr:rowOff>
    </xdr:from>
    <xdr:to>
      <xdr:col>5</xdr:col>
      <xdr:colOff>895350</xdr:colOff>
      <xdr:row>40</xdr:row>
      <xdr:rowOff>0</xdr:rowOff>
    </xdr:to>
    <xdr:sp macro="" textlink="">
      <xdr:nvSpPr>
        <xdr:cNvPr id="1028" name="Line 4"/>
        <xdr:cNvSpPr>
          <a:spLocks noChangeShapeType="1"/>
        </xdr:cNvSpPr>
      </xdr:nvSpPr>
      <xdr:spPr bwMode="auto">
        <a:xfrm flipV="1">
          <a:off x="6010275" y="10563225"/>
          <a:ext cx="885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32</xdr:row>
      <xdr:rowOff>57150</xdr:rowOff>
    </xdr:from>
    <xdr:to>
      <xdr:col>0</xdr:col>
      <xdr:colOff>0</xdr:colOff>
      <xdr:row>36</xdr:row>
      <xdr:rowOff>19050</xdr:rowOff>
    </xdr:to>
    <xdr:sp macro="" textlink="">
      <xdr:nvSpPr>
        <xdr:cNvPr id="1031" name="Text Box 7"/>
        <xdr:cNvSpPr txBox="1">
          <a:spLocks noChangeArrowheads="1"/>
        </xdr:cNvSpPr>
      </xdr:nvSpPr>
      <xdr:spPr bwMode="auto">
        <a:xfrm>
          <a:off x="0" y="8639175"/>
          <a:ext cx="0" cy="952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Verdana"/>
              <a:ea typeface="Verdana"/>
            </a:rPr>
            <a:t>Schad-stoff-aus-brei-tung</a:t>
          </a:r>
        </a:p>
      </xdr:txBody>
    </xdr:sp>
    <xdr:clientData/>
  </xdr:twoCellAnchor>
  <xdr:twoCellAnchor>
    <xdr:from>
      <xdr:col>4</xdr:col>
      <xdr:colOff>895350</xdr:colOff>
      <xdr:row>40</xdr:row>
      <xdr:rowOff>0</xdr:rowOff>
    </xdr:from>
    <xdr:to>
      <xdr:col>5</xdr:col>
      <xdr:colOff>885825</xdr:colOff>
      <xdr:row>40</xdr:row>
      <xdr:rowOff>0</xdr:rowOff>
    </xdr:to>
    <xdr:sp macro="" textlink="">
      <xdr:nvSpPr>
        <xdr:cNvPr id="1034" name="Line 10"/>
        <xdr:cNvSpPr>
          <a:spLocks noChangeShapeType="1"/>
        </xdr:cNvSpPr>
      </xdr:nvSpPr>
      <xdr:spPr bwMode="auto">
        <a:xfrm flipV="1">
          <a:off x="6010275" y="10563225"/>
          <a:ext cx="885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40</xdr:row>
      <xdr:rowOff>9525</xdr:rowOff>
    </xdr:from>
    <xdr:to>
      <xdr:col>3</xdr:col>
      <xdr:colOff>895350</xdr:colOff>
      <xdr:row>41</xdr:row>
      <xdr:rowOff>0</xdr:rowOff>
    </xdr:to>
    <xdr:sp macro="" textlink="">
      <xdr:nvSpPr>
        <xdr:cNvPr id="1035" name="Line 11"/>
        <xdr:cNvSpPr>
          <a:spLocks noChangeShapeType="1"/>
        </xdr:cNvSpPr>
      </xdr:nvSpPr>
      <xdr:spPr bwMode="auto">
        <a:xfrm>
          <a:off x="4248150" y="10572750"/>
          <a:ext cx="876300" cy="304800"/>
        </a:xfrm>
        <a:prstGeom prst="line">
          <a:avLst/>
        </a:prstGeom>
        <a:noFill/>
        <a:ln w="317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40</xdr:row>
      <xdr:rowOff>9525</xdr:rowOff>
    </xdr:from>
    <xdr:to>
      <xdr:col>3</xdr:col>
      <xdr:colOff>895350</xdr:colOff>
      <xdr:row>41</xdr:row>
      <xdr:rowOff>19050</xdr:rowOff>
    </xdr:to>
    <xdr:sp macro="" textlink="">
      <xdr:nvSpPr>
        <xdr:cNvPr id="1036" name="Line 12"/>
        <xdr:cNvSpPr>
          <a:spLocks noChangeShapeType="1"/>
        </xdr:cNvSpPr>
      </xdr:nvSpPr>
      <xdr:spPr bwMode="auto">
        <a:xfrm flipV="1">
          <a:off x="4238625" y="10572750"/>
          <a:ext cx="885825" cy="323850"/>
        </a:xfrm>
        <a:prstGeom prst="line">
          <a:avLst/>
        </a:prstGeom>
        <a:noFill/>
        <a:ln w="317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</xdr:colOff>
      <xdr:row>40</xdr:row>
      <xdr:rowOff>9525</xdr:rowOff>
    </xdr:from>
    <xdr:to>
      <xdr:col>5</xdr:col>
      <xdr:colOff>895350</xdr:colOff>
      <xdr:row>41</xdr:row>
      <xdr:rowOff>0</xdr:rowOff>
    </xdr:to>
    <xdr:sp macro="" textlink="">
      <xdr:nvSpPr>
        <xdr:cNvPr id="1037" name="Line 13"/>
        <xdr:cNvSpPr>
          <a:spLocks noChangeShapeType="1"/>
        </xdr:cNvSpPr>
      </xdr:nvSpPr>
      <xdr:spPr bwMode="auto">
        <a:xfrm>
          <a:off x="6019800" y="10572750"/>
          <a:ext cx="876300" cy="304800"/>
        </a:xfrm>
        <a:prstGeom prst="line">
          <a:avLst/>
        </a:prstGeom>
        <a:noFill/>
        <a:ln w="317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885825</xdr:colOff>
      <xdr:row>40</xdr:row>
      <xdr:rowOff>0</xdr:rowOff>
    </xdr:from>
    <xdr:to>
      <xdr:col>6</xdr:col>
      <xdr:colOff>28575</xdr:colOff>
      <xdr:row>41</xdr:row>
      <xdr:rowOff>9525</xdr:rowOff>
    </xdr:to>
    <xdr:sp macro="" textlink="">
      <xdr:nvSpPr>
        <xdr:cNvPr id="1041" name="Line 17"/>
        <xdr:cNvSpPr>
          <a:spLocks noChangeShapeType="1"/>
        </xdr:cNvSpPr>
      </xdr:nvSpPr>
      <xdr:spPr bwMode="auto">
        <a:xfrm flipV="1">
          <a:off x="6010275" y="10563225"/>
          <a:ext cx="914400" cy="323850"/>
        </a:xfrm>
        <a:prstGeom prst="line">
          <a:avLst/>
        </a:prstGeom>
        <a:noFill/>
        <a:ln w="317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AA\User\ROT\IPT%20Sicherungen\IPT%20Design%20&amp;%20Evaluation%20Englisch%20Worksheet%20blank%206_3_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ign of IPT"/>
      <sheetName val="evaluation of gw-analyses"/>
      <sheetName val="calculation"/>
    </sheetNames>
    <sheetDataSet>
      <sheetData sheetId="0">
        <row r="16">
          <cell r="D16" t="e">
            <v>#DIV/0!</v>
          </cell>
        </row>
        <row r="17">
          <cell r="D17" t="e">
            <v>#DIV/0!</v>
          </cell>
        </row>
        <row r="18">
          <cell r="D18" t="e">
            <v>#DIV/0!</v>
          </cell>
        </row>
        <row r="19">
          <cell r="D19" t="e">
            <v>#DIV/0!</v>
          </cell>
        </row>
        <row r="20">
          <cell r="D20" t="e">
            <v>#DIV/0!</v>
          </cell>
        </row>
        <row r="21">
          <cell r="D21" t="e">
            <v>#DIV/0!</v>
          </cell>
        </row>
        <row r="22">
          <cell r="D22" t="e">
            <v>#DIV/0!</v>
          </cell>
        </row>
        <row r="23">
          <cell r="D23" t="e">
            <v>#DIV/0!</v>
          </cell>
        </row>
        <row r="24">
          <cell r="D24" t="e">
            <v>#DIV/0!</v>
          </cell>
        </row>
        <row r="25">
          <cell r="D25" t="e">
            <v>#DIV/0!</v>
          </cell>
        </row>
      </sheetData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showOutlineSymbols="0" topLeftCell="A22" zoomScale="87" workbookViewId="0">
      <selection activeCell="D10" sqref="D10"/>
    </sheetView>
    <sheetView tabSelected="1" showOutlineSymbols="0" zoomScale="87" workbookViewId="1">
      <selection activeCell="C30" sqref="C30"/>
    </sheetView>
  </sheetViews>
  <sheetFormatPr baseColWidth="10" defaultColWidth="11.125" defaultRowHeight="15.75" x14ac:dyDescent="0.25"/>
  <cols>
    <col min="1" max="1" width="21.25" customWidth="1"/>
    <col min="2" max="2" width="8" customWidth="1"/>
    <col min="3" max="3" width="26.375" customWidth="1"/>
    <col min="4" max="7" width="11.625" customWidth="1"/>
    <col min="8" max="8" width="6.75" customWidth="1"/>
  </cols>
  <sheetData>
    <row r="1" spans="1:6" ht="20.100000000000001" customHeight="1" x14ac:dyDescent="0.25">
      <c r="A1" s="11" t="s">
        <v>0</v>
      </c>
      <c r="B1" s="95"/>
      <c r="C1" s="96"/>
      <c r="D1" s="97"/>
      <c r="E1" s="2"/>
      <c r="F1" s="2"/>
    </row>
    <row r="2" spans="1:6" ht="20.100000000000001" customHeight="1" x14ac:dyDescent="0.25">
      <c r="A2" s="11" t="s">
        <v>67</v>
      </c>
      <c r="B2" s="95"/>
      <c r="C2" s="96"/>
      <c r="D2" s="97"/>
      <c r="E2" s="2"/>
      <c r="F2" s="2"/>
    </row>
    <row r="3" spans="1:6" ht="20.100000000000001" customHeight="1" x14ac:dyDescent="0.25">
      <c r="A3" s="11" t="s">
        <v>66</v>
      </c>
      <c r="B3" s="98"/>
      <c r="C3" s="99"/>
      <c r="D3" s="100"/>
      <c r="E3" s="2"/>
      <c r="F3" s="2"/>
    </row>
    <row r="4" spans="1:6" ht="20.100000000000001" customHeight="1" thickBot="1" x14ac:dyDescent="0.3">
      <c r="A4" s="11" t="s">
        <v>164</v>
      </c>
      <c r="B4" s="101"/>
      <c r="C4" s="102"/>
      <c r="D4" s="103"/>
      <c r="E4" s="2"/>
      <c r="F4" s="2"/>
    </row>
    <row r="5" spans="1:6" s="13" customFormat="1" ht="24.95" customHeight="1" thickBot="1" x14ac:dyDescent="0.25">
      <c r="A5" s="89" t="s">
        <v>165</v>
      </c>
      <c r="B5" s="90"/>
      <c r="C5" s="91"/>
      <c r="D5" s="41" t="s">
        <v>68</v>
      </c>
      <c r="E5" s="12"/>
      <c r="F5" s="55"/>
    </row>
    <row r="6" spans="1:6" s="13" customFormat="1" ht="24.95" customHeight="1" x14ac:dyDescent="0.2">
      <c r="A6" s="92"/>
      <c r="B6" s="93"/>
      <c r="C6" s="94"/>
      <c r="D6" s="14" t="s">
        <v>1</v>
      </c>
      <c r="E6" s="14" t="s">
        <v>3</v>
      </c>
      <c r="F6" s="14" t="s">
        <v>2</v>
      </c>
    </row>
    <row r="7" spans="1:6" s="1" customFormat="1" ht="24.95" customHeight="1" x14ac:dyDescent="0.25">
      <c r="A7" s="15" t="s">
        <v>4</v>
      </c>
      <c r="B7" s="3"/>
      <c r="C7" s="3"/>
      <c r="D7" s="4"/>
      <c r="E7" s="4"/>
      <c r="F7" s="5"/>
    </row>
    <row r="8" spans="1:6" ht="20.100000000000001" customHeight="1" x14ac:dyDescent="0.3">
      <c r="A8" s="16" t="s">
        <v>71</v>
      </c>
      <c r="B8" s="16" t="s">
        <v>5</v>
      </c>
      <c r="C8" s="16"/>
      <c r="D8" s="17"/>
      <c r="E8" s="17"/>
      <c r="F8" s="17"/>
    </row>
    <row r="9" spans="1:6" ht="20.100000000000001" customHeight="1" x14ac:dyDescent="0.3">
      <c r="A9" s="16" t="s">
        <v>72</v>
      </c>
      <c r="B9" s="16" t="s">
        <v>6</v>
      </c>
      <c r="C9" s="16"/>
      <c r="D9" s="17"/>
      <c r="E9" s="17"/>
      <c r="F9" s="17"/>
    </row>
    <row r="10" spans="1:6" ht="20.100000000000001" customHeight="1" x14ac:dyDescent="0.3">
      <c r="A10" s="16" t="s">
        <v>73</v>
      </c>
      <c r="B10" s="16" t="s">
        <v>6</v>
      </c>
      <c r="C10" s="16" t="s">
        <v>74</v>
      </c>
      <c r="D10" s="68"/>
      <c r="E10" s="68"/>
      <c r="F10" s="68"/>
    </row>
    <row r="11" spans="1:6" ht="20.100000000000001" customHeight="1" x14ac:dyDescent="0.3">
      <c r="A11" s="16" t="s">
        <v>75</v>
      </c>
      <c r="B11" s="16" t="s">
        <v>5</v>
      </c>
      <c r="C11" s="16" t="s">
        <v>76</v>
      </c>
      <c r="D11" s="18">
        <f>D9*D10</f>
        <v>0</v>
      </c>
      <c r="E11" s="18">
        <f>E9*E10</f>
        <v>0</v>
      </c>
      <c r="F11" s="18">
        <f>F9*F10</f>
        <v>0</v>
      </c>
    </row>
    <row r="12" spans="1:6" ht="20.100000000000001" customHeight="1" x14ac:dyDescent="0.3">
      <c r="A12" s="16" t="s">
        <v>77</v>
      </c>
      <c r="B12" s="16" t="s">
        <v>6</v>
      </c>
      <c r="C12" s="16"/>
      <c r="D12" s="68"/>
      <c r="E12" s="68"/>
      <c r="F12" s="68"/>
    </row>
    <row r="13" spans="1:6" ht="20.100000000000001" customHeight="1" x14ac:dyDescent="0.3">
      <c r="A13" s="16" t="s">
        <v>78</v>
      </c>
      <c r="B13" s="16" t="s">
        <v>5</v>
      </c>
      <c r="C13" s="16" t="s">
        <v>79</v>
      </c>
      <c r="D13" s="18">
        <f>D9*D12</f>
        <v>0</v>
      </c>
      <c r="E13" s="18">
        <f>E9*E12</f>
        <v>0</v>
      </c>
      <c r="F13" s="18">
        <f>F9*F12</f>
        <v>0</v>
      </c>
    </row>
    <row r="14" spans="1:6" s="1" customFormat="1" ht="24.95" customHeight="1" x14ac:dyDescent="0.25">
      <c r="A14" s="15" t="s">
        <v>7</v>
      </c>
      <c r="B14" s="3"/>
      <c r="C14" s="3"/>
      <c r="D14" s="6"/>
      <c r="E14" s="6"/>
      <c r="F14" s="7"/>
    </row>
    <row r="15" spans="1:6" ht="20.100000000000001" customHeight="1" x14ac:dyDescent="0.25">
      <c r="A15" s="16" t="s">
        <v>8</v>
      </c>
      <c r="B15" s="16" t="s">
        <v>9</v>
      </c>
      <c r="C15" s="16"/>
      <c r="D15" s="19"/>
      <c r="E15" s="19"/>
      <c r="F15" s="19"/>
    </row>
    <row r="16" spans="1:6" ht="20.100000000000001" customHeight="1" x14ac:dyDescent="0.25">
      <c r="A16" s="16" t="s">
        <v>10</v>
      </c>
      <c r="B16" s="16" t="s">
        <v>11</v>
      </c>
      <c r="C16" s="16"/>
      <c r="D16" s="20">
        <f>D17*D10</f>
        <v>0</v>
      </c>
      <c r="E16" s="20">
        <f>E17*E10</f>
        <v>0</v>
      </c>
      <c r="F16" s="20">
        <f>F17*F10</f>
        <v>0</v>
      </c>
    </row>
    <row r="17" spans="1:9" ht="20.100000000000001" customHeight="1" x14ac:dyDescent="0.3">
      <c r="A17" s="16" t="s">
        <v>80</v>
      </c>
      <c r="B17" s="16" t="s">
        <v>12</v>
      </c>
      <c r="C17" s="16"/>
      <c r="D17" s="21"/>
      <c r="E17" s="21"/>
      <c r="F17" s="21"/>
    </row>
    <row r="18" spans="1:9" ht="20.100000000000001" customHeight="1" x14ac:dyDescent="0.25">
      <c r="A18" s="16" t="s">
        <v>13</v>
      </c>
      <c r="B18" s="16" t="s">
        <v>14</v>
      </c>
      <c r="C18" s="16"/>
      <c r="D18" s="19"/>
      <c r="E18" s="19"/>
      <c r="F18" s="19"/>
    </row>
    <row r="19" spans="1:9" ht="20.100000000000001" customHeight="1" x14ac:dyDescent="0.3">
      <c r="A19" s="16" t="s">
        <v>81</v>
      </c>
      <c r="B19" s="16" t="s">
        <v>14</v>
      </c>
      <c r="C19" s="16"/>
      <c r="D19" s="19"/>
      <c r="E19" s="19"/>
      <c r="F19" s="19"/>
    </row>
    <row r="20" spans="1:9" ht="20.100000000000001" customHeight="1" x14ac:dyDescent="0.25">
      <c r="A20" s="16" t="s">
        <v>15</v>
      </c>
      <c r="B20" s="16" t="s">
        <v>6</v>
      </c>
      <c r="C20" s="16" t="s">
        <v>65</v>
      </c>
      <c r="D20" s="22">
        <f>IF(D23=0,0,2*SQRT((D23*D22*3600)/(PI()*D10*D19)))</f>
        <v>0</v>
      </c>
      <c r="E20" s="22">
        <f>IF(E23=0,0,2*SQRT((E23*E22*3600)/(PI()*E10*E19)))</f>
        <v>0</v>
      </c>
      <c r="F20" s="22">
        <f>IF(F23=0,0,2*SQRT((F23*F22*3600)/(PI()*F10*F19)))</f>
        <v>0</v>
      </c>
    </row>
    <row r="21" spans="1:9" ht="20.100000000000001" customHeight="1" x14ac:dyDescent="0.25">
      <c r="A21" s="16" t="s">
        <v>15</v>
      </c>
      <c r="B21" s="16" t="s">
        <v>6</v>
      </c>
      <c r="C21" s="16" t="s">
        <v>84</v>
      </c>
      <c r="D21" s="52"/>
      <c r="E21" s="52"/>
      <c r="F21" s="52"/>
    </row>
    <row r="22" spans="1:9" ht="20.100000000000001" customHeight="1" x14ac:dyDescent="0.3">
      <c r="A22" s="16" t="s">
        <v>82</v>
      </c>
      <c r="B22" s="16" t="s">
        <v>16</v>
      </c>
      <c r="C22" s="16"/>
      <c r="D22" s="19"/>
      <c r="E22" s="19"/>
      <c r="F22" s="19"/>
    </row>
    <row r="23" spans="1:9" ht="20.100000000000001" customHeight="1" x14ac:dyDescent="0.3">
      <c r="A23" s="16" t="s">
        <v>83</v>
      </c>
      <c r="B23" s="16" t="s">
        <v>17</v>
      </c>
      <c r="C23" s="16"/>
      <c r="D23" s="19"/>
      <c r="E23" s="19"/>
      <c r="F23" s="19"/>
    </row>
    <row r="24" spans="1:9" ht="24.95" customHeight="1" x14ac:dyDescent="0.25">
      <c r="A24" s="15" t="s">
        <v>18</v>
      </c>
      <c r="B24" s="4"/>
      <c r="C24" s="4"/>
      <c r="D24" s="8"/>
      <c r="E24" s="8"/>
      <c r="F24" s="9"/>
    </row>
    <row r="25" spans="1:9" ht="20.100000000000001" customHeight="1" x14ac:dyDescent="0.3">
      <c r="A25" s="24" t="s">
        <v>85</v>
      </c>
      <c r="B25" s="26" t="s">
        <v>94</v>
      </c>
      <c r="C25" s="24" t="s">
        <v>86</v>
      </c>
      <c r="D25" s="23">
        <f>D17*D11*D18*86400</f>
        <v>0</v>
      </c>
      <c r="E25" s="23">
        <f>E17*E11*E18*86400</f>
        <v>0</v>
      </c>
      <c r="F25" s="23">
        <f>F17*F11*F18*86400</f>
        <v>0</v>
      </c>
    </row>
    <row r="26" spans="1:9" ht="20.100000000000001" customHeight="1" x14ac:dyDescent="0.3">
      <c r="A26" s="24" t="s">
        <v>87</v>
      </c>
      <c r="B26" s="26" t="s">
        <v>94</v>
      </c>
      <c r="C26" s="25" t="s">
        <v>88</v>
      </c>
      <c r="D26" s="23">
        <f>(D8*D30)/365000</f>
        <v>0</v>
      </c>
      <c r="E26" s="23">
        <f>(E8*E30)/365000</f>
        <v>0</v>
      </c>
      <c r="F26" s="23">
        <f>(F8*F30)/365000</f>
        <v>0</v>
      </c>
    </row>
    <row r="27" spans="1:9" ht="20.100000000000001" customHeight="1" x14ac:dyDescent="0.3">
      <c r="A27" s="24" t="s">
        <v>89</v>
      </c>
      <c r="B27" s="26" t="s">
        <v>94</v>
      </c>
      <c r="C27" s="24" t="s">
        <v>90</v>
      </c>
      <c r="D27" s="23">
        <f>D17*D13*D18*86400</f>
        <v>0</v>
      </c>
      <c r="E27" s="23">
        <f>E17*E13*E18*86400</f>
        <v>0</v>
      </c>
      <c r="F27" s="23">
        <f>F17*F13*F18*86400</f>
        <v>0</v>
      </c>
    </row>
    <row r="28" spans="1:9" ht="20.100000000000001" customHeight="1" x14ac:dyDescent="0.3">
      <c r="A28" s="24" t="s">
        <v>142</v>
      </c>
      <c r="B28" s="26" t="s">
        <v>94</v>
      </c>
      <c r="C28" s="24" t="s">
        <v>91</v>
      </c>
      <c r="D28" s="23">
        <f>D27+D26</f>
        <v>0</v>
      </c>
      <c r="E28" s="23">
        <f>E27+E26</f>
        <v>0</v>
      </c>
      <c r="F28" s="23">
        <f>F27+F26</f>
        <v>0</v>
      </c>
    </row>
    <row r="29" spans="1:9" ht="20.100000000000001" customHeight="1" x14ac:dyDescent="0.3">
      <c r="A29" s="24" t="s">
        <v>92</v>
      </c>
      <c r="B29" s="26" t="s">
        <v>94</v>
      </c>
      <c r="C29" s="24" t="s">
        <v>93</v>
      </c>
      <c r="D29" s="23">
        <f>D25-D28</f>
        <v>0</v>
      </c>
      <c r="E29" s="23">
        <f>E25-E28</f>
        <v>0</v>
      </c>
      <c r="F29" s="23">
        <f>F25-F28</f>
        <v>0</v>
      </c>
      <c r="I29" s="38"/>
    </row>
    <row r="30" spans="1:9" ht="20.100000000000001" customHeight="1" thickBot="1" x14ac:dyDescent="0.3">
      <c r="A30" s="24" t="s">
        <v>19</v>
      </c>
      <c r="B30" s="26" t="s">
        <v>20</v>
      </c>
      <c r="C30" s="57"/>
      <c r="D30" s="17"/>
      <c r="E30" s="56"/>
      <c r="F30" s="17"/>
    </row>
    <row r="31" spans="1:9" ht="24.95" customHeight="1" thickBot="1" x14ac:dyDescent="0.3">
      <c r="A31" s="47"/>
      <c r="B31" s="48"/>
      <c r="C31" s="58" t="s">
        <v>70</v>
      </c>
      <c r="D31" s="49"/>
      <c r="E31" s="58" t="s">
        <v>167</v>
      </c>
      <c r="F31" s="50"/>
      <c r="G31" s="58" t="s">
        <v>168</v>
      </c>
    </row>
    <row r="32" spans="1:9" ht="39.950000000000003" customHeight="1" thickBot="1" x14ac:dyDescent="0.3">
      <c r="A32" s="87" t="s">
        <v>69</v>
      </c>
      <c r="B32" s="88"/>
      <c r="C32" s="55"/>
      <c r="D32" s="60" t="s">
        <v>170</v>
      </c>
      <c r="E32" s="61"/>
      <c r="F32" s="51" t="s">
        <v>161</v>
      </c>
      <c r="G32" s="61"/>
    </row>
    <row r="33" spans="1:8" ht="20.100000000000001" customHeight="1" x14ac:dyDescent="0.3">
      <c r="A33" s="16" t="s">
        <v>95</v>
      </c>
      <c r="B33" s="16" t="s">
        <v>21</v>
      </c>
      <c r="C33" s="53"/>
      <c r="D33" s="63"/>
      <c r="E33" s="64"/>
      <c r="F33" s="63"/>
      <c r="G33" s="13"/>
    </row>
    <row r="34" spans="1:8" ht="20.100000000000001" customHeight="1" x14ac:dyDescent="0.3">
      <c r="A34" s="29" t="s">
        <v>143</v>
      </c>
      <c r="B34" s="27" t="s">
        <v>21</v>
      </c>
      <c r="C34" s="27" t="s">
        <v>145</v>
      </c>
      <c r="D34" s="65"/>
      <c r="E34" s="65"/>
      <c r="F34" s="65"/>
      <c r="G34" s="28"/>
      <c r="H34" s="10"/>
    </row>
    <row r="35" spans="1:8" ht="20.100000000000001" customHeight="1" x14ac:dyDescent="0.3">
      <c r="A35" s="29" t="s">
        <v>144</v>
      </c>
      <c r="B35" s="27" t="s">
        <v>21</v>
      </c>
      <c r="C35" s="27" t="s">
        <v>146</v>
      </c>
      <c r="D35" s="65"/>
      <c r="E35" s="65"/>
      <c r="F35" s="65"/>
      <c r="H35" s="10"/>
    </row>
    <row r="36" spans="1:8" ht="20.100000000000001" customHeight="1" x14ac:dyDescent="0.3">
      <c r="A36" s="29" t="s">
        <v>147</v>
      </c>
      <c r="B36" s="27" t="s">
        <v>21</v>
      </c>
      <c r="C36" s="27" t="s">
        <v>148</v>
      </c>
      <c r="D36" s="39">
        <f>IF(D$28=0,0,(D40/(D28*0.001)))</f>
        <v>0</v>
      </c>
      <c r="E36" s="39">
        <f>IF(E$28=0,0,(E40/(E28*0.001)))</f>
        <v>0</v>
      </c>
      <c r="F36" s="39">
        <f>IF(F$28=0,0,(F40/(F28*0.001)))</f>
        <v>0</v>
      </c>
      <c r="G36" s="28"/>
      <c r="H36" s="10"/>
    </row>
    <row r="37" spans="1:8" ht="20.100000000000001" customHeight="1" x14ac:dyDescent="0.3">
      <c r="A37" s="30" t="s">
        <v>149</v>
      </c>
      <c r="B37" s="27" t="s">
        <v>21</v>
      </c>
      <c r="C37" s="27" t="s">
        <v>154</v>
      </c>
      <c r="D37" s="65"/>
      <c r="E37" s="65"/>
      <c r="F37" s="65"/>
      <c r="G37" s="31" t="s">
        <v>150</v>
      </c>
      <c r="H37" s="40"/>
    </row>
    <row r="38" spans="1:8" ht="20.100000000000001" customHeight="1" x14ac:dyDescent="0.3">
      <c r="A38" s="30" t="s">
        <v>151</v>
      </c>
      <c r="B38" s="27" t="s">
        <v>21</v>
      </c>
      <c r="C38" s="31" t="s">
        <v>152</v>
      </c>
      <c r="D38" s="39">
        <f>IF(D$25=0,0,((D28*D34)+(D33*D29))/D$25)</f>
        <v>0</v>
      </c>
      <c r="E38" s="39">
        <f>IF(E$25=0,0,((E28*E34)+(E33*E29))/E$25)</f>
        <v>0</v>
      </c>
      <c r="F38" s="39">
        <f>IF(F$25=0,0,((F28*F34)+(F33*F29))/F$25)</f>
        <v>0</v>
      </c>
      <c r="G38" s="31" t="s">
        <v>153</v>
      </c>
      <c r="H38" s="40"/>
    </row>
    <row r="39" spans="1:8" ht="20.100000000000001" customHeight="1" x14ac:dyDescent="0.3">
      <c r="A39" s="29" t="s">
        <v>155</v>
      </c>
      <c r="B39" s="27" t="s">
        <v>22</v>
      </c>
      <c r="C39" s="27" t="s">
        <v>157</v>
      </c>
      <c r="D39" s="39">
        <f>D$28*D$35*0.001</f>
        <v>0</v>
      </c>
      <c r="E39" s="39">
        <f>E$28*E$35*0.001</f>
        <v>0</v>
      </c>
      <c r="F39" s="39">
        <f>F$28*F$35*0.001</f>
        <v>0</v>
      </c>
      <c r="G39" s="31" t="s">
        <v>159</v>
      </c>
      <c r="H39" s="40"/>
    </row>
    <row r="40" spans="1:8" ht="20.100000000000001" customHeight="1" thickBot="1" x14ac:dyDescent="0.35">
      <c r="A40" s="30" t="s">
        <v>156</v>
      </c>
      <c r="B40" s="27" t="s">
        <v>22</v>
      </c>
      <c r="C40" s="27" t="s">
        <v>158</v>
      </c>
      <c r="D40" s="39">
        <f>(D$25*D$37-D29*D33)*0.001</f>
        <v>0</v>
      </c>
      <c r="E40" s="54">
        <f>(E$25*E$37-E29*E33)*0.001</f>
        <v>0</v>
      </c>
      <c r="F40" s="39">
        <f>(F$25*F$37-F29*F33)*0.001</f>
        <v>0</v>
      </c>
      <c r="G40" s="31" t="s">
        <v>160</v>
      </c>
      <c r="H40" s="40"/>
    </row>
    <row r="41" spans="1:8" ht="24.95" customHeight="1" thickBot="1" x14ac:dyDescent="0.3">
      <c r="A41" s="59" t="s">
        <v>166</v>
      </c>
      <c r="B41" s="27" t="s">
        <v>22</v>
      </c>
      <c r="C41" s="32"/>
      <c r="D41" s="66"/>
      <c r="E41" s="62"/>
      <c r="F41" s="67"/>
    </row>
    <row r="44" spans="1:8" s="34" customFormat="1" ht="15" x14ac:dyDescent="0.25">
      <c r="A44" s="33" t="s">
        <v>169</v>
      </c>
      <c r="B44" s="33"/>
      <c r="C44" s="33"/>
      <c r="D44" s="33"/>
    </row>
    <row r="45" spans="1:8" s="34" customFormat="1" ht="15" x14ac:dyDescent="0.25">
      <c r="A45" s="35" t="s">
        <v>163</v>
      </c>
      <c r="B45" s="35"/>
      <c r="C45" s="35"/>
      <c r="D45" s="35"/>
    </row>
    <row r="46" spans="1:8" x14ac:dyDescent="0.25">
      <c r="A46" s="37" t="s">
        <v>162</v>
      </c>
    </row>
    <row r="48" spans="1:8" x14ac:dyDescent="0.25">
      <c r="A48" s="36"/>
    </row>
  </sheetData>
  <sheetProtection sheet="1" objects="1" scenarios="1" selectLockedCells="1"/>
  <protectedRanges>
    <protectedRange sqref="B1:D4" name="Bereich1"/>
  </protectedRanges>
  <mergeCells count="6">
    <mergeCell ref="A32:B32"/>
    <mergeCell ref="A5:C6"/>
    <mergeCell ref="B1:D1"/>
    <mergeCell ref="B2:D2"/>
    <mergeCell ref="B3:D3"/>
    <mergeCell ref="B4:D4"/>
  </mergeCells>
  <phoneticPr fontId="1" type="noConversion"/>
  <pageMargins left="0.33" right="0.16" top="0.3" bottom="0.43" header="0.27" footer="0.3"/>
  <pageSetup paperSize="9" scale="85" fitToHeight="2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workbookViewId="0">
      <selection activeCell="D26" sqref="D26"/>
    </sheetView>
    <sheetView workbookViewId="1"/>
  </sheetViews>
  <sheetFormatPr baseColWidth="10" defaultRowHeight="15.75" x14ac:dyDescent="0.25"/>
  <cols>
    <col min="1" max="16384" width="11" style="44"/>
  </cols>
  <sheetData>
    <row r="1" spans="1:9" ht="18" x14ac:dyDescent="0.25">
      <c r="A1" s="42" t="s">
        <v>23</v>
      </c>
      <c r="B1" s="43"/>
      <c r="C1" s="43"/>
      <c r="D1" s="43"/>
      <c r="E1" s="43"/>
      <c r="F1" s="43"/>
      <c r="G1" s="43"/>
      <c r="H1" s="43"/>
      <c r="I1" s="43"/>
    </row>
    <row r="2" spans="1:9" x14ac:dyDescent="0.25">
      <c r="A2" s="43"/>
      <c r="B2" s="43"/>
      <c r="C2" s="43"/>
      <c r="D2" s="43"/>
      <c r="E2" s="43"/>
      <c r="F2" s="43"/>
      <c r="G2" s="43"/>
      <c r="H2" s="43"/>
      <c r="I2" s="43"/>
    </row>
    <row r="3" spans="1:9" x14ac:dyDescent="0.25">
      <c r="A3" s="45" t="s">
        <v>24</v>
      </c>
      <c r="B3" s="46" t="s">
        <v>112</v>
      </c>
      <c r="C3" s="43"/>
      <c r="D3" s="43"/>
      <c r="E3" s="43"/>
      <c r="F3" s="43"/>
      <c r="G3" s="43"/>
      <c r="H3" s="43"/>
      <c r="I3" s="43"/>
    </row>
    <row r="4" spans="1:9" ht="18" x14ac:dyDescent="0.3">
      <c r="A4" s="45" t="s">
        <v>113</v>
      </c>
      <c r="B4" s="46" t="s">
        <v>114</v>
      </c>
      <c r="C4" s="43"/>
      <c r="D4" s="43"/>
      <c r="E4" s="43"/>
      <c r="F4" s="43"/>
      <c r="G4" s="43"/>
      <c r="H4" s="43"/>
      <c r="I4" s="43"/>
    </row>
    <row r="5" spans="1:9" x14ac:dyDescent="0.25">
      <c r="A5" s="45" t="s">
        <v>140</v>
      </c>
      <c r="B5" s="46" t="s">
        <v>141</v>
      </c>
      <c r="C5" s="43"/>
      <c r="D5" s="43"/>
      <c r="E5" s="43"/>
      <c r="F5" s="43"/>
      <c r="G5" s="43"/>
      <c r="H5" s="43"/>
      <c r="I5" s="43"/>
    </row>
    <row r="6" spans="1:9" ht="18" x14ac:dyDescent="0.3">
      <c r="A6" s="45" t="s">
        <v>115</v>
      </c>
      <c r="B6" s="46" t="s">
        <v>116</v>
      </c>
      <c r="C6" s="43"/>
      <c r="D6" s="43"/>
      <c r="E6" s="43"/>
      <c r="F6" s="43"/>
      <c r="G6" s="43"/>
      <c r="H6" s="43"/>
      <c r="I6" s="43"/>
    </row>
    <row r="7" spans="1:9" ht="18" x14ac:dyDescent="0.3">
      <c r="A7" s="45" t="s">
        <v>117</v>
      </c>
      <c r="B7" s="46" t="s">
        <v>118</v>
      </c>
      <c r="C7" s="43"/>
      <c r="D7" s="43"/>
      <c r="E7" s="43"/>
      <c r="F7" s="43"/>
      <c r="G7" s="43"/>
      <c r="H7" s="43"/>
      <c r="I7" s="43"/>
    </row>
    <row r="8" spans="1:9" ht="18" x14ac:dyDescent="0.3">
      <c r="A8" s="45" t="s">
        <v>119</v>
      </c>
      <c r="B8" s="46" t="s">
        <v>120</v>
      </c>
      <c r="C8" s="43"/>
      <c r="D8" s="43"/>
      <c r="E8" s="43"/>
      <c r="F8" s="43"/>
      <c r="G8" s="43"/>
      <c r="H8" s="43"/>
      <c r="I8" s="43"/>
    </row>
    <row r="9" spans="1:9" x14ac:dyDescent="0.25">
      <c r="A9" s="45" t="s">
        <v>25</v>
      </c>
      <c r="B9" s="46" t="s">
        <v>26</v>
      </c>
      <c r="C9" s="43"/>
      <c r="D9" s="43"/>
      <c r="E9" s="43"/>
      <c r="F9" s="43"/>
      <c r="G9" s="43"/>
      <c r="H9" s="43"/>
      <c r="I9" s="43"/>
    </row>
    <row r="10" spans="1:9" ht="18" x14ac:dyDescent="0.3">
      <c r="A10" s="45" t="s">
        <v>121</v>
      </c>
      <c r="B10" s="46" t="s">
        <v>27</v>
      </c>
      <c r="C10" s="43"/>
      <c r="D10" s="43"/>
      <c r="E10" s="43"/>
      <c r="F10" s="43"/>
      <c r="G10" s="43"/>
      <c r="H10" s="43"/>
      <c r="I10" s="43"/>
    </row>
    <row r="11" spans="1:9" ht="18" x14ac:dyDescent="0.3">
      <c r="A11" s="45" t="s">
        <v>122</v>
      </c>
      <c r="B11" s="46" t="s">
        <v>28</v>
      </c>
      <c r="C11" s="43"/>
      <c r="D11" s="43"/>
      <c r="E11" s="43"/>
      <c r="F11" s="43"/>
      <c r="G11" s="43"/>
      <c r="H11" s="43"/>
      <c r="I11" s="43"/>
    </row>
    <row r="12" spans="1:9" ht="18" x14ac:dyDescent="0.3">
      <c r="A12" s="45" t="s">
        <v>136</v>
      </c>
      <c r="B12" s="46" t="s">
        <v>137</v>
      </c>
      <c r="C12" s="43"/>
      <c r="D12" s="43"/>
      <c r="E12" s="43"/>
      <c r="F12" s="43"/>
      <c r="G12" s="43"/>
      <c r="H12" s="43"/>
      <c r="I12" s="43"/>
    </row>
    <row r="13" spans="1:9" ht="18" x14ac:dyDescent="0.3">
      <c r="A13" s="45" t="s">
        <v>123</v>
      </c>
      <c r="B13" s="46" t="s">
        <v>29</v>
      </c>
      <c r="C13" s="43"/>
      <c r="D13" s="43"/>
      <c r="E13" s="43"/>
      <c r="F13" s="43"/>
      <c r="G13" s="43"/>
      <c r="H13" s="43"/>
      <c r="I13" s="43"/>
    </row>
    <row r="14" spans="1:9" ht="18" x14ac:dyDescent="0.3">
      <c r="A14" s="45" t="s">
        <v>124</v>
      </c>
      <c r="B14" s="46" t="s">
        <v>125</v>
      </c>
      <c r="C14" s="43"/>
      <c r="D14" s="43"/>
      <c r="E14" s="43"/>
      <c r="F14" s="43"/>
      <c r="G14" s="43"/>
      <c r="H14" s="43"/>
      <c r="I14" s="43"/>
    </row>
    <row r="15" spans="1:9" x14ac:dyDescent="0.25">
      <c r="A15" s="45"/>
      <c r="B15" s="46"/>
      <c r="C15" s="46" t="s">
        <v>126</v>
      </c>
      <c r="D15" s="46" t="s">
        <v>30</v>
      </c>
      <c r="E15" s="43"/>
      <c r="F15" s="43"/>
      <c r="G15" s="43"/>
      <c r="H15" s="43"/>
      <c r="I15" s="43"/>
    </row>
    <row r="16" spans="1:9" x14ac:dyDescent="0.25">
      <c r="A16" s="45"/>
      <c r="B16" s="46"/>
      <c r="C16" s="46" t="s">
        <v>127</v>
      </c>
      <c r="D16" s="46" t="s">
        <v>31</v>
      </c>
      <c r="E16" s="43"/>
      <c r="F16" s="43"/>
      <c r="G16" s="43"/>
      <c r="H16" s="43"/>
      <c r="I16" s="43"/>
    </row>
    <row r="17" spans="1:9" ht="18" x14ac:dyDescent="0.3">
      <c r="A17" s="45" t="s">
        <v>128</v>
      </c>
      <c r="B17" s="46" t="s">
        <v>32</v>
      </c>
      <c r="C17" s="43"/>
      <c r="D17" s="43"/>
      <c r="E17" s="43"/>
      <c r="F17" s="43"/>
      <c r="G17" s="43"/>
      <c r="H17" s="43"/>
      <c r="I17" s="43"/>
    </row>
    <row r="18" spans="1:9" x14ac:dyDescent="0.25">
      <c r="A18" s="45" t="s">
        <v>33</v>
      </c>
      <c r="B18" s="46" t="s">
        <v>34</v>
      </c>
      <c r="C18" s="43"/>
      <c r="D18" s="43"/>
      <c r="E18" s="43"/>
      <c r="F18" s="43"/>
      <c r="G18" s="43"/>
      <c r="H18" s="43"/>
      <c r="I18" s="43"/>
    </row>
    <row r="19" spans="1:9" ht="18" x14ac:dyDescent="0.3">
      <c r="A19" s="45" t="s">
        <v>129</v>
      </c>
      <c r="B19" s="46" t="s">
        <v>35</v>
      </c>
      <c r="C19" s="46"/>
      <c r="D19" s="43"/>
      <c r="E19" s="43"/>
      <c r="F19" s="43"/>
      <c r="G19" s="43"/>
      <c r="H19" s="43"/>
      <c r="I19" s="43"/>
    </row>
    <row r="20" spans="1:9" ht="18" x14ac:dyDescent="0.3">
      <c r="A20" s="45" t="s">
        <v>138</v>
      </c>
      <c r="B20" s="46" t="s">
        <v>36</v>
      </c>
      <c r="C20" s="46"/>
      <c r="D20" s="43"/>
      <c r="E20" s="43"/>
      <c r="F20" s="43"/>
      <c r="G20" s="43"/>
      <c r="H20" s="43"/>
      <c r="I20" s="43"/>
    </row>
    <row r="21" spans="1:9" x14ac:dyDescent="0.25">
      <c r="A21" s="45"/>
      <c r="B21" s="46" t="s">
        <v>37</v>
      </c>
      <c r="C21" s="46"/>
      <c r="D21" s="43"/>
      <c r="E21" s="43"/>
      <c r="F21" s="43"/>
      <c r="G21" s="43"/>
      <c r="H21" s="43"/>
      <c r="I21" s="43"/>
    </row>
    <row r="22" spans="1:9" ht="18" x14ac:dyDescent="0.3">
      <c r="A22" s="45" t="s">
        <v>139</v>
      </c>
      <c r="B22" s="46" t="s">
        <v>38</v>
      </c>
      <c r="C22" s="46"/>
      <c r="D22" s="43"/>
      <c r="E22" s="43"/>
      <c r="F22" s="43"/>
      <c r="G22" s="43"/>
      <c r="H22" s="43"/>
      <c r="I22" s="43"/>
    </row>
    <row r="23" spans="1:9" x14ac:dyDescent="0.25">
      <c r="A23" s="45"/>
      <c r="B23" s="46" t="s">
        <v>39</v>
      </c>
      <c r="C23" s="46"/>
      <c r="D23" s="43"/>
      <c r="E23" s="43"/>
      <c r="F23" s="43"/>
      <c r="G23" s="43"/>
      <c r="H23" s="43"/>
      <c r="I23" s="43"/>
    </row>
    <row r="24" spans="1:9" x14ac:dyDescent="0.25">
      <c r="A24" s="45" t="s">
        <v>40</v>
      </c>
      <c r="B24" s="46" t="s">
        <v>41</v>
      </c>
      <c r="C24" s="46"/>
      <c r="D24" s="43"/>
      <c r="E24" s="43"/>
      <c r="F24" s="43"/>
      <c r="G24" s="43"/>
      <c r="H24" s="43"/>
      <c r="I24" s="43"/>
    </row>
    <row r="25" spans="1:9" ht="18" x14ac:dyDescent="0.3">
      <c r="A25" s="45" t="s">
        <v>130</v>
      </c>
      <c r="B25" s="46" t="s">
        <v>42</v>
      </c>
      <c r="C25" s="46"/>
      <c r="D25" s="43"/>
      <c r="E25" s="43"/>
      <c r="F25" s="43"/>
      <c r="G25" s="43"/>
      <c r="H25" s="43"/>
      <c r="I25" s="43"/>
    </row>
    <row r="26" spans="1:9" ht="18" x14ac:dyDescent="0.3">
      <c r="A26" s="45" t="s">
        <v>131</v>
      </c>
      <c r="B26" s="46" t="s">
        <v>43</v>
      </c>
      <c r="C26" s="46"/>
      <c r="D26" s="43"/>
      <c r="E26" s="43"/>
      <c r="F26" s="43"/>
      <c r="G26" s="43"/>
      <c r="H26" s="43"/>
      <c r="I26" s="43"/>
    </row>
    <row r="27" spans="1:9" x14ac:dyDescent="0.25">
      <c r="A27" s="45" t="s">
        <v>44</v>
      </c>
      <c r="B27" s="46" t="s">
        <v>45</v>
      </c>
      <c r="C27" s="46"/>
      <c r="D27" s="43"/>
      <c r="E27" s="43"/>
      <c r="F27" s="43"/>
      <c r="G27" s="43"/>
      <c r="H27" s="43"/>
      <c r="I27" s="43"/>
    </row>
    <row r="28" spans="1:9" ht="18" x14ac:dyDescent="0.3">
      <c r="A28" s="45" t="s">
        <v>132</v>
      </c>
      <c r="B28" s="46" t="s">
        <v>46</v>
      </c>
      <c r="C28" s="46"/>
      <c r="D28" s="43"/>
      <c r="E28" s="43"/>
      <c r="F28" s="43"/>
      <c r="G28" s="43"/>
      <c r="H28" s="43"/>
      <c r="I28" s="43"/>
    </row>
    <row r="29" spans="1:9" x14ac:dyDescent="0.25">
      <c r="A29" s="45" t="s">
        <v>47</v>
      </c>
      <c r="B29" s="46" t="s">
        <v>48</v>
      </c>
      <c r="C29" s="46"/>
      <c r="D29" s="43"/>
      <c r="E29" s="43"/>
      <c r="F29" s="43"/>
      <c r="G29" s="43"/>
      <c r="H29" s="43"/>
      <c r="I29" s="43"/>
    </row>
    <row r="30" spans="1:9" x14ac:dyDescent="0.25">
      <c r="A30" s="45" t="s">
        <v>49</v>
      </c>
      <c r="B30" s="46" t="s">
        <v>50</v>
      </c>
      <c r="C30" s="46"/>
      <c r="D30" s="43"/>
      <c r="E30" s="43"/>
      <c r="F30" s="43"/>
      <c r="G30" s="43"/>
      <c r="H30" s="43"/>
      <c r="I30" s="43"/>
    </row>
    <row r="31" spans="1:9" ht="18" x14ac:dyDescent="0.3">
      <c r="A31" s="45" t="s">
        <v>133</v>
      </c>
      <c r="B31" s="46" t="s">
        <v>51</v>
      </c>
      <c r="C31" s="46"/>
      <c r="D31" s="43"/>
      <c r="E31" s="43"/>
      <c r="F31" s="43"/>
      <c r="G31" s="43"/>
      <c r="H31" s="43"/>
      <c r="I31" s="43"/>
    </row>
    <row r="32" spans="1:9" x14ac:dyDescent="0.25">
      <c r="A32" s="45" t="s">
        <v>52</v>
      </c>
      <c r="B32" s="46" t="s">
        <v>53</v>
      </c>
      <c r="C32" s="46"/>
      <c r="D32" s="43"/>
      <c r="E32" s="43"/>
      <c r="F32" s="43"/>
      <c r="G32" s="43"/>
      <c r="H32" s="43"/>
      <c r="I32" s="43"/>
    </row>
    <row r="33" spans="1:9" ht="18" x14ac:dyDescent="0.3">
      <c r="A33" s="45" t="s">
        <v>134</v>
      </c>
      <c r="B33" s="46" t="s">
        <v>54</v>
      </c>
      <c r="C33" s="46"/>
      <c r="D33" s="43"/>
      <c r="E33" s="43"/>
      <c r="F33" s="43"/>
      <c r="G33" s="43"/>
      <c r="H33" s="43"/>
      <c r="I33" s="43"/>
    </row>
    <row r="34" spans="1:9" x14ac:dyDescent="0.25">
      <c r="A34" s="45"/>
      <c r="B34" s="46" t="s">
        <v>135</v>
      </c>
      <c r="C34" s="46"/>
      <c r="D34" s="43"/>
      <c r="E34" s="43"/>
      <c r="F34" s="43"/>
      <c r="G34" s="43"/>
      <c r="H34" s="43"/>
      <c r="I34" s="43"/>
    </row>
    <row r="35" spans="1:9" ht="18" x14ac:dyDescent="0.3">
      <c r="A35" s="45" t="s">
        <v>96</v>
      </c>
      <c r="B35" s="46" t="s">
        <v>97</v>
      </c>
      <c r="C35" s="46"/>
      <c r="D35" s="43"/>
      <c r="E35" s="43"/>
      <c r="F35" s="43"/>
      <c r="G35" s="43"/>
      <c r="H35" s="43"/>
      <c r="I35" s="43"/>
    </row>
    <row r="36" spans="1:9" ht="18" x14ac:dyDescent="0.3">
      <c r="A36" s="45" t="s">
        <v>98</v>
      </c>
      <c r="B36" s="46" t="s">
        <v>99</v>
      </c>
      <c r="C36" s="46"/>
      <c r="D36" s="43"/>
      <c r="E36" s="43"/>
      <c r="F36" s="43"/>
      <c r="G36" s="43"/>
      <c r="H36" s="43"/>
      <c r="I36" s="43"/>
    </row>
    <row r="37" spans="1:9" ht="18" x14ac:dyDescent="0.3">
      <c r="A37" s="45" t="s">
        <v>100</v>
      </c>
      <c r="B37" s="46" t="s">
        <v>55</v>
      </c>
      <c r="C37" s="46"/>
      <c r="D37" s="43"/>
      <c r="E37" s="43"/>
      <c r="F37" s="43"/>
      <c r="G37" s="43"/>
      <c r="H37" s="43"/>
      <c r="I37" s="43"/>
    </row>
    <row r="38" spans="1:9" x14ac:dyDescent="0.25">
      <c r="A38" s="45"/>
      <c r="B38" s="46" t="s">
        <v>101</v>
      </c>
      <c r="C38" s="46"/>
      <c r="D38" s="43"/>
      <c r="E38" s="43"/>
      <c r="F38" s="43"/>
      <c r="G38" s="43"/>
      <c r="H38" s="43"/>
      <c r="I38" s="43"/>
    </row>
    <row r="39" spans="1:9" ht="18" x14ac:dyDescent="0.3">
      <c r="A39" s="45" t="s">
        <v>102</v>
      </c>
      <c r="B39" s="46" t="s">
        <v>103</v>
      </c>
      <c r="C39" s="46"/>
      <c r="D39" s="43"/>
      <c r="E39" s="43"/>
      <c r="F39" s="43"/>
      <c r="G39" s="43"/>
      <c r="H39" s="43"/>
      <c r="I39" s="43"/>
    </row>
    <row r="40" spans="1:9" x14ac:dyDescent="0.25">
      <c r="A40" s="45"/>
      <c r="B40" s="46" t="s">
        <v>104</v>
      </c>
      <c r="C40" s="46"/>
      <c r="D40" s="43"/>
      <c r="E40" s="43"/>
      <c r="F40" s="43"/>
      <c r="G40" s="43"/>
      <c r="H40" s="43"/>
      <c r="I40" s="43"/>
    </row>
    <row r="41" spans="1:9" x14ac:dyDescent="0.25">
      <c r="A41" s="43"/>
      <c r="B41" s="46" t="s">
        <v>105</v>
      </c>
      <c r="C41" s="46"/>
      <c r="D41" s="43"/>
      <c r="E41" s="43"/>
      <c r="F41" s="43"/>
      <c r="G41" s="43"/>
      <c r="H41" s="43"/>
      <c r="I41" s="43"/>
    </row>
    <row r="42" spans="1:9" ht="18" x14ac:dyDescent="0.3">
      <c r="A42" s="45" t="s">
        <v>106</v>
      </c>
      <c r="B42" s="46" t="s">
        <v>107</v>
      </c>
      <c r="C42" s="46"/>
      <c r="D42" s="43"/>
      <c r="E42" s="43"/>
      <c r="F42" s="43"/>
      <c r="G42" s="43"/>
      <c r="H42" s="43"/>
      <c r="I42" s="43"/>
    </row>
    <row r="43" spans="1:9" ht="18" x14ac:dyDescent="0.3">
      <c r="A43" s="45" t="s">
        <v>108</v>
      </c>
      <c r="B43" s="46" t="s">
        <v>109</v>
      </c>
      <c r="C43" s="46"/>
      <c r="D43" s="43"/>
      <c r="E43" s="43"/>
      <c r="F43" s="43"/>
      <c r="G43" s="43"/>
      <c r="H43" s="43"/>
      <c r="I43" s="43"/>
    </row>
    <row r="44" spans="1:9" x14ac:dyDescent="0.25">
      <c r="A44" s="45" t="s">
        <v>56</v>
      </c>
      <c r="B44" s="46" t="s">
        <v>110</v>
      </c>
      <c r="C44" s="46"/>
      <c r="D44" s="43"/>
      <c r="E44" s="43"/>
      <c r="F44" s="43"/>
      <c r="G44" s="43"/>
      <c r="H44" s="43"/>
      <c r="I44" s="43"/>
    </row>
    <row r="45" spans="1:9" ht="18" x14ac:dyDescent="0.3">
      <c r="A45" s="45" t="s">
        <v>111</v>
      </c>
      <c r="B45" s="46" t="s">
        <v>57</v>
      </c>
      <c r="C45" s="43"/>
      <c r="D45" s="43"/>
      <c r="E45" s="43"/>
      <c r="F45" s="43"/>
      <c r="G45" s="43"/>
      <c r="H45" s="43"/>
      <c r="I45" s="43"/>
    </row>
    <row r="46" spans="1:9" x14ac:dyDescent="0.25">
      <c r="A46" s="43"/>
      <c r="B46" s="43"/>
      <c r="C46" s="43"/>
      <c r="D46" s="43"/>
      <c r="E46" s="43"/>
      <c r="F46" s="43"/>
      <c r="G46" s="43"/>
      <c r="H46" s="43"/>
      <c r="I46" s="43"/>
    </row>
  </sheetData>
  <sheetProtection sheet="1" objects="1" scenarios="1"/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9"/>
  <sheetViews>
    <sheetView workbookViewId="0">
      <selection sqref="A1:IV65536"/>
    </sheetView>
    <sheetView workbookViewId="1"/>
  </sheetViews>
  <sheetFormatPr baseColWidth="10" defaultRowHeight="12.75" x14ac:dyDescent="0.2"/>
  <cols>
    <col min="1" max="1" width="44.75" style="77" customWidth="1"/>
    <col min="2" max="2" width="11" style="76"/>
    <col min="3" max="16384" width="11" style="77"/>
  </cols>
  <sheetData>
    <row r="1" spans="1:2" x14ac:dyDescent="0.2">
      <c r="A1" s="75" t="s">
        <v>198</v>
      </c>
    </row>
    <row r="2" spans="1:2" x14ac:dyDescent="0.2">
      <c r="A2" s="75" t="s">
        <v>199</v>
      </c>
    </row>
    <row r="3" spans="1:2" ht="13.5" thickBot="1" x14ac:dyDescent="0.25">
      <c r="A3" s="78"/>
    </row>
    <row r="4" spans="1:2" x14ac:dyDescent="0.2">
      <c r="A4" s="104" t="s">
        <v>70</v>
      </c>
      <c r="B4" s="81" t="s">
        <v>248</v>
      </c>
    </row>
    <row r="5" spans="1:2" ht="13.5" thickBot="1" x14ac:dyDescent="0.25">
      <c r="A5" s="105"/>
      <c r="B5" s="82" t="s">
        <v>200</v>
      </c>
    </row>
    <row r="6" spans="1:2" x14ac:dyDescent="0.2">
      <c r="A6" s="83" t="s">
        <v>201</v>
      </c>
      <c r="B6" s="79"/>
    </row>
    <row r="7" spans="1:2" x14ac:dyDescent="0.2">
      <c r="A7" s="84" t="s">
        <v>202</v>
      </c>
      <c r="B7" s="85">
        <v>320</v>
      </c>
    </row>
    <row r="8" spans="1:2" x14ac:dyDescent="0.2">
      <c r="A8" s="84"/>
      <c r="B8" s="85"/>
    </row>
    <row r="9" spans="1:2" x14ac:dyDescent="0.2">
      <c r="A9" s="84" t="s">
        <v>203</v>
      </c>
      <c r="B9" s="85"/>
    </row>
    <row r="10" spans="1:2" x14ac:dyDescent="0.2">
      <c r="A10" s="84" t="s">
        <v>175</v>
      </c>
      <c r="B10" s="85">
        <v>22</v>
      </c>
    </row>
    <row r="11" spans="1:2" x14ac:dyDescent="0.2">
      <c r="A11" s="84"/>
      <c r="B11" s="85"/>
    </row>
    <row r="12" spans="1:2" x14ac:dyDescent="0.2">
      <c r="A12" s="84" t="s">
        <v>204</v>
      </c>
      <c r="B12" s="85"/>
    </row>
    <row r="13" spans="1:2" x14ac:dyDescent="0.2">
      <c r="A13" s="84" t="s">
        <v>177</v>
      </c>
      <c r="B13" s="85">
        <v>6.5</v>
      </c>
    </row>
    <row r="14" spans="1:2" x14ac:dyDescent="0.2">
      <c r="A14" s="84"/>
      <c r="B14" s="85"/>
    </row>
    <row r="15" spans="1:2" x14ac:dyDescent="0.2">
      <c r="A15" s="84" t="s">
        <v>205</v>
      </c>
      <c r="B15" s="85"/>
    </row>
    <row r="16" spans="1:2" x14ac:dyDescent="0.2">
      <c r="A16" s="84" t="s">
        <v>206</v>
      </c>
      <c r="B16" s="85">
        <v>90</v>
      </c>
    </row>
    <row r="17" spans="1:2" x14ac:dyDescent="0.2">
      <c r="A17" s="84"/>
      <c r="B17" s="85"/>
    </row>
    <row r="18" spans="1:2" x14ac:dyDescent="0.2">
      <c r="A18" s="84" t="s">
        <v>207</v>
      </c>
      <c r="B18" s="85"/>
    </row>
    <row r="19" spans="1:2" x14ac:dyDescent="0.2">
      <c r="A19" s="84" t="s">
        <v>179</v>
      </c>
      <c r="B19" s="85">
        <v>18</v>
      </c>
    </row>
    <row r="20" spans="1:2" x14ac:dyDescent="0.2">
      <c r="A20" s="84"/>
      <c r="B20" s="85"/>
    </row>
    <row r="21" spans="1:2" x14ac:dyDescent="0.2">
      <c r="A21" s="84" t="s">
        <v>208</v>
      </c>
      <c r="B21" s="85"/>
    </row>
    <row r="22" spans="1:2" x14ac:dyDescent="0.2">
      <c r="A22" s="84" t="s">
        <v>181</v>
      </c>
      <c r="B22" s="85">
        <v>220</v>
      </c>
    </row>
    <row r="23" spans="1:2" x14ac:dyDescent="0.2">
      <c r="A23" s="84"/>
      <c r="B23" s="85"/>
    </row>
    <row r="24" spans="1:2" x14ac:dyDescent="0.2">
      <c r="A24" s="84" t="s">
        <v>209</v>
      </c>
      <c r="B24" s="85"/>
    </row>
    <row r="25" spans="1:2" x14ac:dyDescent="0.2">
      <c r="A25" s="84" t="s">
        <v>184</v>
      </c>
      <c r="B25" s="85">
        <v>1.5</v>
      </c>
    </row>
    <row r="26" spans="1:2" x14ac:dyDescent="0.2">
      <c r="A26" s="84"/>
      <c r="B26" s="85"/>
    </row>
    <row r="27" spans="1:2" x14ac:dyDescent="0.2">
      <c r="A27" s="84" t="s">
        <v>210</v>
      </c>
      <c r="B27" s="85"/>
    </row>
    <row r="28" spans="1:2" x14ac:dyDescent="0.2">
      <c r="A28" s="84" t="s">
        <v>183</v>
      </c>
      <c r="B28" s="85">
        <v>45</v>
      </c>
    </row>
    <row r="29" spans="1:2" x14ac:dyDescent="0.2">
      <c r="A29" s="84"/>
      <c r="B29" s="85"/>
    </row>
    <row r="30" spans="1:2" x14ac:dyDescent="0.2">
      <c r="A30" s="84" t="s">
        <v>211</v>
      </c>
      <c r="B30" s="85"/>
    </row>
    <row r="31" spans="1:2" x14ac:dyDescent="0.2">
      <c r="A31" s="84" t="s">
        <v>176</v>
      </c>
      <c r="B31" s="85">
        <v>20</v>
      </c>
    </row>
    <row r="32" spans="1:2" x14ac:dyDescent="0.2">
      <c r="A32" s="84"/>
      <c r="B32" s="85"/>
    </row>
    <row r="33" spans="1:2" x14ac:dyDescent="0.2">
      <c r="A33" s="84" t="s">
        <v>212</v>
      </c>
      <c r="B33" s="85"/>
    </row>
    <row r="34" spans="1:2" x14ac:dyDescent="0.2">
      <c r="A34" s="84" t="s">
        <v>185</v>
      </c>
      <c r="B34" s="85">
        <v>17.5</v>
      </c>
    </row>
    <row r="35" spans="1:2" x14ac:dyDescent="0.2">
      <c r="A35" s="84"/>
      <c r="B35" s="85"/>
    </row>
    <row r="36" spans="1:2" x14ac:dyDescent="0.2">
      <c r="A36" s="84" t="s">
        <v>213</v>
      </c>
      <c r="B36" s="85"/>
    </row>
    <row r="37" spans="1:2" x14ac:dyDescent="0.2">
      <c r="A37" s="84" t="s">
        <v>187</v>
      </c>
      <c r="B37" s="85">
        <v>20</v>
      </c>
    </row>
    <row r="38" spans="1:2" x14ac:dyDescent="0.2">
      <c r="A38" s="84"/>
      <c r="B38" s="85"/>
    </row>
    <row r="39" spans="1:2" x14ac:dyDescent="0.2">
      <c r="A39" s="84" t="s">
        <v>214</v>
      </c>
      <c r="B39" s="85"/>
    </row>
    <row r="40" spans="1:2" x14ac:dyDescent="0.2">
      <c r="A40" s="84" t="s">
        <v>215</v>
      </c>
      <c r="B40" s="85">
        <v>17.5</v>
      </c>
    </row>
    <row r="41" spans="1:2" x14ac:dyDescent="0.2">
      <c r="A41" s="84"/>
      <c r="B41" s="85"/>
    </row>
    <row r="42" spans="1:2" x14ac:dyDescent="0.2">
      <c r="A42" s="84" t="s">
        <v>216</v>
      </c>
      <c r="B42" s="85"/>
    </row>
    <row r="43" spans="1:2" x14ac:dyDescent="0.2">
      <c r="A43" s="84" t="s">
        <v>186</v>
      </c>
      <c r="B43" s="85" t="s">
        <v>217</v>
      </c>
    </row>
    <row r="44" spans="1:2" x14ac:dyDescent="0.2">
      <c r="A44" s="84"/>
      <c r="B44" s="85"/>
    </row>
    <row r="45" spans="1:2" x14ac:dyDescent="0.2">
      <c r="A45" s="84" t="s">
        <v>249</v>
      </c>
      <c r="B45" s="85"/>
    </row>
    <row r="46" spans="1:2" x14ac:dyDescent="0.2">
      <c r="A46" s="84" t="s">
        <v>218</v>
      </c>
      <c r="B46" s="85">
        <v>85</v>
      </c>
    </row>
    <row r="47" spans="1:2" x14ac:dyDescent="0.2">
      <c r="A47" s="84"/>
      <c r="B47" s="85"/>
    </row>
    <row r="48" spans="1:2" x14ac:dyDescent="0.2">
      <c r="A48" s="84" t="s">
        <v>250</v>
      </c>
      <c r="B48" s="85"/>
    </row>
    <row r="49" spans="1:2" x14ac:dyDescent="0.2">
      <c r="A49" s="84" t="s">
        <v>190</v>
      </c>
      <c r="B49" s="85" t="s">
        <v>219</v>
      </c>
    </row>
    <row r="50" spans="1:2" x14ac:dyDescent="0.2">
      <c r="A50" s="84"/>
      <c r="B50" s="85"/>
    </row>
    <row r="51" spans="1:2" x14ac:dyDescent="0.2">
      <c r="A51" s="84" t="s">
        <v>251</v>
      </c>
      <c r="B51" s="85"/>
    </row>
    <row r="52" spans="1:2" x14ac:dyDescent="0.2">
      <c r="A52" s="84" t="s">
        <v>220</v>
      </c>
      <c r="B52" s="85" t="s">
        <v>221</v>
      </c>
    </row>
    <row r="53" spans="1:2" x14ac:dyDescent="0.2">
      <c r="A53" s="84"/>
      <c r="B53" s="85"/>
    </row>
    <row r="54" spans="1:2" x14ac:dyDescent="0.2">
      <c r="A54" s="84" t="s">
        <v>222</v>
      </c>
      <c r="B54" s="85"/>
    </row>
    <row r="55" spans="1:2" x14ac:dyDescent="0.2">
      <c r="A55" s="84" t="s">
        <v>223</v>
      </c>
      <c r="B55" s="85">
        <v>20</v>
      </c>
    </row>
    <row r="56" spans="1:2" x14ac:dyDescent="0.2">
      <c r="A56" s="84"/>
      <c r="B56" s="85"/>
    </row>
    <row r="57" spans="1:2" x14ac:dyDescent="0.2">
      <c r="A57" s="84" t="s">
        <v>193</v>
      </c>
      <c r="B57" s="85">
        <v>2</v>
      </c>
    </row>
    <row r="58" spans="1:2" x14ac:dyDescent="0.2">
      <c r="A58" s="84"/>
      <c r="B58" s="85"/>
    </row>
    <row r="59" spans="1:2" x14ac:dyDescent="0.2">
      <c r="A59" s="84" t="s">
        <v>224</v>
      </c>
      <c r="B59" s="85"/>
    </row>
    <row r="60" spans="1:2" x14ac:dyDescent="0.2">
      <c r="A60" s="84" t="s">
        <v>225</v>
      </c>
      <c r="B60" s="85">
        <v>20</v>
      </c>
    </row>
    <row r="61" spans="1:2" x14ac:dyDescent="0.2">
      <c r="A61" s="84"/>
      <c r="B61" s="85"/>
    </row>
    <row r="62" spans="1:2" x14ac:dyDescent="0.2">
      <c r="A62" s="84" t="s">
        <v>226</v>
      </c>
      <c r="B62" s="85"/>
    </row>
    <row r="63" spans="1:2" x14ac:dyDescent="0.2">
      <c r="A63" s="84" t="s">
        <v>252</v>
      </c>
      <c r="B63" s="85">
        <v>6.5</v>
      </c>
    </row>
    <row r="64" spans="1:2" x14ac:dyDescent="0.2">
      <c r="A64" s="84"/>
      <c r="B64" s="85"/>
    </row>
    <row r="65" spans="1:2" x14ac:dyDescent="0.2">
      <c r="A65" s="84" t="s">
        <v>227</v>
      </c>
      <c r="B65" s="85"/>
    </row>
    <row r="66" spans="1:2" x14ac:dyDescent="0.2">
      <c r="A66" s="84" t="s">
        <v>228</v>
      </c>
      <c r="B66" s="85">
        <v>0.2</v>
      </c>
    </row>
    <row r="67" spans="1:2" x14ac:dyDescent="0.2">
      <c r="A67" s="84"/>
      <c r="B67" s="85"/>
    </row>
    <row r="68" spans="1:2" x14ac:dyDescent="0.2">
      <c r="A68" s="84" t="s">
        <v>229</v>
      </c>
      <c r="B68" s="85"/>
    </row>
    <row r="69" spans="1:2" x14ac:dyDescent="0.2">
      <c r="A69" s="84" t="s">
        <v>230</v>
      </c>
      <c r="B69" s="85">
        <v>100</v>
      </c>
    </row>
    <row r="70" spans="1:2" x14ac:dyDescent="0.2">
      <c r="A70" s="84"/>
      <c r="B70" s="85"/>
    </row>
    <row r="71" spans="1:2" x14ac:dyDescent="0.2">
      <c r="A71" s="84" t="s">
        <v>197</v>
      </c>
      <c r="B71" s="85">
        <v>4.5</v>
      </c>
    </row>
    <row r="72" spans="1:2" x14ac:dyDescent="0.2">
      <c r="A72" s="84"/>
      <c r="B72" s="85"/>
    </row>
    <row r="73" spans="1:2" x14ac:dyDescent="0.2">
      <c r="A73" s="84" t="s">
        <v>171</v>
      </c>
      <c r="B73" s="85"/>
    </row>
    <row r="74" spans="1:2" x14ac:dyDescent="0.2">
      <c r="A74" s="84" t="s">
        <v>231</v>
      </c>
      <c r="B74" s="85">
        <v>0.32</v>
      </c>
    </row>
    <row r="75" spans="1:2" x14ac:dyDescent="0.2">
      <c r="A75" s="84"/>
      <c r="B75" s="85"/>
    </row>
    <row r="76" spans="1:2" x14ac:dyDescent="0.2">
      <c r="A76" s="84" t="s">
        <v>232</v>
      </c>
      <c r="B76" s="85"/>
    </row>
    <row r="77" spans="1:2" x14ac:dyDescent="0.2">
      <c r="A77" s="84" t="s">
        <v>233</v>
      </c>
      <c r="B77" s="85">
        <v>0.1</v>
      </c>
    </row>
    <row r="78" spans="1:2" x14ac:dyDescent="0.2">
      <c r="A78" s="84"/>
      <c r="B78" s="85"/>
    </row>
    <row r="79" spans="1:2" x14ac:dyDescent="0.2">
      <c r="A79" s="84" t="s">
        <v>234</v>
      </c>
      <c r="B79" s="85"/>
    </row>
    <row r="80" spans="1:2" x14ac:dyDescent="0.2">
      <c r="A80" s="84" t="s">
        <v>253</v>
      </c>
      <c r="B80" s="85">
        <v>10</v>
      </c>
    </row>
    <row r="81" spans="1:2" x14ac:dyDescent="0.2">
      <c r="A81" s="84"/>
      <c r="B81" s="85"/>
    </row>
    <row r="82" spans="1:2" x14ac:dyDescent="0.2">
      <c r="A82" s="84" t="s">
        <v>235</v>
      </c>
      <c r="B82" s="85"/>
    </row>
    <row r="83" spans="1:2" x14ac:dyDescent="0.2">
      <c r="A83" s="84" t="s">
        <v>236</v>
      </c>
      <c r="B83" s="85">
        <v>0.2</v>
      </c>
    </row>
    <row r="84" spans="1:2" x14ac:dyDescent="0.2">
      <c r="A84" s="84"/>
      <c r="B84" s="85"/>
    </row>
    <row r="85" spans="1:2" x14ac:dyDescent="0.2">
      <c r="A85" s="84" t="s">
        <v>237</v>
      </c>
      <c r="B85" s="85">
        <v>0.2</v>
      </c>
    </row>
    <row r="86" spans="1:2" x14ac:dyDescent="0.2">
      <c r="A86" s="84"/>
      <c r="B86" s="85"/>
    </row>
    <row r="87" spans="1:2" x14ac:dyDescent="0.2">
      <c r="A87" s="84" t="s">
        <v>196</v>
      </c>
      <c r="B87" s="85"/>
    </row>
    <row r="88" spans="1:2" ht="13.5" thickBot="1" x14ac:dyDescent="0.25">
      <c r="A88" s="86" t="s">
        <v>238</v>
      </c>
      <c r="B88" s="80">
        <v>65</v>
      </c>
    </row>
    <row r="89" spans="1:2" x14ac:dyDescent="0.2">
      <c r="A89" s="78"/>
    </row>
  </sheetData>
  <sheetProtection sheet="1" objects="1" scenarios="1" selectLockedCells="1"/>
  <mergeCells count="1">
    <mergeCell ref="A4:A5"/>
  </mergeCells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39"/>
  <sheetViews>
    <sheetView tabSelected="1" workbookViewId="0">
      <selection sqref="A1:B38"/>
    </sheetView>
    <sheetView workbookViewId="1"/>
  </sheetViews>
  <sheetFormatPr baseColWidth="10" defaultRowHeight="15" x14ac:dyDescent="0.2"/>
  <cols>
    <col min="1" max="1" width="29" style="43" customWidth="1"/>
    <col min="2" max="2" width="29.875" style="70" customWidth="1"/>
    <col min="3" max="16384" width="11" style="43"/>
  </cols>
  <sheetData>
    <row r="1" spans="1:2" x14ac:dyDescent="0.2">
      <c r="A1" s="108" t="s">
        <v>172</v>
      </c>
      <c r="B1" s="109"/>
    </row>
    <row r="2" spans="1:2" ht="40.5" customHeight="1" x14ac:dyDescent="0.2">
      <c r="A2" s="110" t="s">
        <v>239</v>
      </c>
      <c r="B2" s="111"/>
    </row>
    <row r="3" spans="1:2" ht="15.75" thickBot="1" x14ac:dyDescent="0.25">
      <c r="A3" s="69"/>
    </row>
    <row r="4" spans="1:2" ht="15.75" thickBot="1" x14ac:dyDescent="0.25">
      <c r="A4" s="71" t="s">
        <v>173</v>
      </c>
      <c r="B4" s="72" t="s">
        <v>255</v>
      </c>
    </row>
    <row r="5" spans="1:2" ht="17.100000000000001" customHeight="1" thickBot="1" x14ac:dyDescent="0.25">
      <c r="A5" s="73" t="s">
        <v>174</v>
      </c>
      <c r="B5" s="74">
        <v>10</v>
      </c>
    </row>
    <row r="6" spans="1:2" ht="17.100000000000001" customHeight="1" thickBot="1" x14ac:dyDescent="0.25">
      <c r="A6" s="73" t="s">
        <v>175</v>
      </c>
      <c r="B6" s="74">
        <v>10</v>
      </c>
    </row>
    <row r="7" spans="1:2" ht="17.100000000000001" customHeight="1" thickBot="1" x14ac:dyDescent="0.25">
      <c r="A7" s="73" t="s">
        <v>176</v>
      </c>
      <c r="B7" s="74">
        <v>25</v>
      </c>
    </row>
    <row r="8" spans="1:2" ht="17.100000000000001" customHeight="1" thickBot="1" x14ac:dyDescent="0.25">
      <c r="A8" s="73" t="s">
        <v>177</v>
      </c>
      <c r="B8" s="74">
        <v>5</v>
      </c>
    </row>
    <row r="9" spans="1:2" ht="17.100000000000001" customHeight="1" thickBot="1" x14ac:dyDescent="0.25">
      <c r="A9" s="73" t="s">
        <v>178</v>
      </c>
      <c r="B9" s="74">
        <v>50</v>
      </c>
    </row>
    <row r="10" spans="1:2" ht="17.100000000000001" customHeight="1" thickBot="1" x14ac:dyDescent="0.25">
      <c r="A10" s="73" t="s">
        <v>179</v>
      </c>
      <c r="B10" s="74">
        <v>8</v>
      </c>
    </row>
    <row r="11" spans="1:2" ht="17.100000000000001" customHeight="1" thickBot="1" x14ac:dyDescent="0.25">
      <c r="A11" s="73" t="s">
        <v>180</v>
      </c>
      <c r="B11" s="74">
        <v>50</v>
      </c>
    </row>
    <row r="12" spans="1:2" ht="17.100000000000001" customHeight="1" thickBot="1" x14ac:dyDescent="0.25">
      <c r="A12" s="73" t="s">
        <v>181</v>
      </c>
      <c r="B12" s="74">
        <v>50</v>
      </c>
    </row>
    <row r="13" spans="1:2" ht="17.100000000000001" customHeight="1" thickBot="1" x14ac:dyDescent="0.25">
      <c r="A13" s="73" t="s">
        <v>182</v>
      </c>
      <c r="B13" s="74">
        <v>50</v>
      </c>
    </row>
    <row r="14" spans="1:2" ht="17.100000000000001" customHeight="1" thickBot="1" x14ac:dyDescent="0.25">
      <c r="A14" s="73" t="s">
        <v>183</v>
      </c>
      <c r="B14" s="74">
        <v>50</v>
      </c>
    </row>
    <row r="15" spans="1:2" ht="17.100000000000001" customHeight="1" thickBot="1" x14ac:dyDescent="0.25">
      <c r="A15" s="73" t="s">
        <v>184</v>
      </c>
      <c r="B15" s="74">
        <v>1</v>
      </c>
    </row>
    <row r="16" spans="1:2" ht="17.100000000000001" customHeight="1" thickBot="1" x14ac:dyDescent="0.25">
      <c r="A16" s="73" t="s">
        <v>185</v>
      </c>
      <c r="B16" s="74">
        <v>10</v>
      </c>
    </row>
    <row r="17" spans="1:2" ht="17.100000000000001" customHeight="1" thickBot="1" x14ac:dyDescent="0.25">
      <c r="A17" s="73" t="s">
        <v>186</v>
      </c>
      <c r="B17" s="74">
        <v>500</v>
      </c>
    </row>
    <row r="18" spans="1:2" ht="17.100000000000001" customHeight="1" thickBot="1" x14ac:dyDescent="0.25">
      <c r="A18" s="73" t="s">
        <v>187</v>
      </c>
      <c r="B18" s="74">
        <v>40</v>
      </c>
    </row>
    <row r="19" spans="1:2" ht="17.100000000000001" customHeight="1" thickBot="1" x14ac:dyDescent="0.25">
      <c r="A19" s="73" t="s">
        <v>188</v>
      </c>
      <c r="B19" s="74">
        <v>50</v>
      </c>
    </row>
    <row r="20" spans="1:2" ht="17.100000000000001" customHeight="1" thickBot="1" x14ac:dyDescent="0.25">
      <c r="A20" s="73" t="s">
        <v>189</v>
      </c>
      <c r="B20" s="74">
        <v>10</v>
      </c>
    </row>
    <row r="21" spans="1:2" ht="17.100000000000001" customHeight="1" thickBot="1" x14ac:dyDescent="0.25">
      <c r="A21" s="73" t="s">
        <v>190</v>
      </c>
      <c r="B21" s="74">
        <v>750</v>
      </c>
    </row>
    <row r="22" spans="1:2" ht="15.75" thickBot="1" x14ac:dyDescent="0.25">
      <c r="A22" s="69"/>
    </row>
    <row r="23" spans="1:2" ht="15.75" thickBot="1" x14ac:dyDescent="0.25">
      <c r="A23" s="71" t="s">
        <v>191</v>
      </c>
      <c r="B23" s="72" t="s">
        <v>255</v>
      </c>
    </row>
    <row r="24" spans="1:2" ht="17.100000000000001" customHeight="1" thickBot="1" x14ac:dyDescent="0.25">
      <c r="A24" s="73" t="s">
        <v>240</v>
      </c>
      <c r="B24" s="74">
        <v>200</v>
      </c>
    </row>
    <row r="25" spans="1:2" ht="17.100000000000001" customHeight="1" thickBot="1" x14ac:dyDescent="0.25">
      <c r="A25" s="73" t="s">
        <v>192</v>
      </c>
      <c r="B25" s="74">
        <v>20</v>
      </c>
    </row>
    <row r="26" spans="1:2" ht="17.100000000000001" customHeight="1" thickBot="1" x14ac:dyDescent="0.25">
      <c r="A26" s="73" t="s">
        <v>193</v>
      </c>
      <c r="B26" s="74">
        <v>1</v>
      </c>
    </row>
    <row r="27" spans="1:2" ht="17.100000000000001" customHeight="1" thickBot="1" x14ac:dyDescent="0.25">
      <c r="A27" s="73" t="s">
        <v>241</v>
      </c>
      <c r="B27" s="74">
        <v>10</v>
      </c>
    </row>
    <row r="28" spans="1:2" ht="17.100000000000001" customHeight="1" thickBot="1" x14ac:dyDescent="0.25">
      <c r="A28" s="73" t="s">
        <v>194</v>
      </c>
      <c r="B28" s="74">
        <v>0.1</v>
      </c>
    </row>
    <row r="29" spans="1:2" ht="17.100000000000001" customHeight="1" thickBot="1" x14ac:dyDescent="0.25">
      <c r="A29" s="73" t="s">
        <v>195</v>
      </c>
      <c r="B29" s="74">
        <v>0.1</v>
      </c>
    </row>
    <row r="30" spans="1:2" ht="17.100000000000001" customHeight="1" thickBot="1" x14ac:dyDescent="0.25">
      <c r="A30" s="73" t="s">
        <v>196</v>
      </c>
      <c r="B30" s="74">
        <v>20</v>
      </c>
    </row>
    <row r="31" spans="1:2" ht="17.100000000000001" customHeight="1" thickBot="1" x14ac:dyDescent="0.25">
      <c r="A31" s="73" t="s">
        <v>242</v>
      </c>
      <c r="B31" s="74">
        <v>0.05</v>
      </c>
    </row>
    <row r="32" spans="1:2" ht="17.100000000000001" customHeight="1" thickBot="1" x14ac:dyDescent="0.25">
      <c r="A32" s="73" t="s">
        <v>243</v>
      </c>
      <c r="B32" s="74">
        <v>0.2</v>
      </c>
    </row>
    <row r="33" spans="1:2" ht="17.100000000000001" customHeight="1" thickBot="1" x14ac:dyDescent="0.25">
      <c r="A33" s="73" t="s">
        <v>197</v>
      </c>
      <c r="B33" s="74">
        <v>7</v>
      </c>
    </row>
    <row r="34" spans="1:2" ht="24" customHeight="1" x14ac:dyDescent="0.2">
      <c r="A34" s="112" t="s">
        <v>244</v>
      </c>
      <c r="B34" s="113"/>
    </row>
    <row r="35" spans="1:2" ht="36" customHeight="1" x14ac:dyDescent="0.2">
      <c r="A35" s="106" t="s">
        <v>245</v>
      </c>
      <c r="B35" s="107"/>
    </row>
    <row r="36" spans="1:2" ht="29.25" customHeight="1" x14ac:dyDescent="0.2">
      <c r="A36" s="106" t="s">
        <v>246</v>
      </c>
      <c r="B36" s="107"/>
    </row>
    <row r="37" spans="1:2" ht="56.25" customHeight="1" x14ac:dyDescent="0.2">
      <c r="A37" s="106" t="s">
        <v>247</v>
      </c>
      <c r="B37" s="107"/>
    </row>
    <row r="38" spans="1:2" ht="60.75" customHeight="1" x14ac:dyDescent="0.2">
      <c r="A38" s="106" t="s">
        <v>254</v>
      </c>
      <c r="B38" s="107"/>
    </row>
    <row r="39" spans="1:2" x14ac:dyDescent="0.2">
      <c r="A39" s="69"/>
    </row>
  </sheetData>
  <sheetProtection password="A2D2" sheet="1" objects="1" scenarios="1" selectLockedCells="1"/>
  <mergeCells count="7">
    <mergeCell ref="A38:B38"/>
    <mergeCell ref="A1:B1"/>
    <mergeCell ref="A37:B37"/>
    <mergeCell ref="A35:B35"/>
    <mergeCell ref="A36:B36"/>
    <mergeCell ref="A2:B2"/>
    <mergeCell ref="A34:B34"/>
  </mergeCells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>
      <selection activeCell="A2" sqref="A2"/>
    </sheetView>
    <sheetView workbookViewId="1">
      <selection activeCell="C6" sqref="C6"/>
    </sheetView>
  </sheetViews>
  <sheetFormatPr baseColWidth="10" defaultRowHeight="15.75" x14ac:dyDescent="0.25"/>
  <cols>
    <col min="3" max="3" width="23.375" customWidth="1"/>
  </cols>
  <sheetData>
    <row r="1" spans="1:3" x14ac:dyDescent="0.25">
      <c r="A1" t="s">
        <v>58</v>
      </c>
      <c r="B1" t="s">
        <v>59</v>
      </c>
      <c r="C1" t="s">
        <v>60</v>
      </c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>
    <oddHeader>&amp;A</oddHeader>
    <oddFooter>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B9" sqref="B9"/>
    </sheetView>
    <sheetView workbookViewId="1"/>
  </sheetViews>
  <sheetFormatPr baseColWidth="10" defaultRowHeight="15.75" x14ac:dyDescent="0.25"/>
  <cols>
    <col min="1" max="1" width="16.75" customWidth="1"/>
    <col min="2" max="2" width="17.875" customWidth="1"/>
  </cols>
  <sheetData>
    <row r="1" spans="1:2" x14ac:dyDescent="0.25">
      <c r="A1" t="s">
        <v>61</v>
      </c>
      <c r="B1" t="s">
        <v>62</v>
      </c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>
    <oddHeader>&amp;A</oddHeader>
    <oddFooter>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B15" sqref="B15"/>
    </sheetView>
    <sheetView workbookViewId="1"/>
  </sheetViews>
  <sheetFormatPr baseColWidth="10" defaultRowHeight="15.75" x14ac:dyDescent="0.25"/>
  <cols>
    <col min="1" max="1" width="25.625" customWidth="1"/>
    <col min="2" max="2" width="21.5" customWidth="1"/>
  </cols>
  <sheetData>
    <row r="1" spans="1:2" x14ac:dyDescent="0.25">
      <c r="A1" t="s">
        <v>63</v>
      </c>
      <c r="B1" t="s">
        <v>64</v>
      </c>
    </row>
  </sheetData>
  <phoneticPr fontId="1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3</vt:i4>
      </vt:variant>
    </vt:vector>
  </HeadingPairs>
  <TitlesOfParts>
    <vt:vector size="10" baseType="lpstr">
      <vt:lpstr>Hydrogeologische Parameter</vt:lpstr>
      <vt:lpstr>Abkürzungen</vt:lpstr>
      <vt:lpstr>max.zul.Frachten</vt:lpstr>
      <vt:lpstr>Prüfwerte</vt:lpstr>
      <vt:lpstr>Makro1</vt:lpstr>
      <vt:lpstr>Makro4</vt:lpstr>
      <vt:lpstr>Makro2</vt:lpstr>
      <vt:lpstr>Aufzeichnung</vt:lpstr>
      <vt:lpstr>'Hydrogeologische Parameter'!Druckbereich</vt:lpstr>
      <vt:lpstr>'Hydrogeologische Parameter'!Drucktitel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Herborn, Saskia (LUBW)</cp:lastModifiedBy>
  <cp:lastPrinted>2009-03-13T10:56:04Z</cp:lastPrinted>
  <dcterms:created xsi:type="dcterms:W3CDTF">1996-12-05T07:09:03Z</dcterms:created>
  <dcterms:modified xsi:type="dcterms:W3CDTF">2020-11-12T12:46:15Z</dcterms:modified>
</cp:coreProperties>
</file>